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최훈석\"/>
    </mc:Choice>
  </mc:AlternateContent>
  <xr:revisionPtr revIDLastSave="0" documentId="8_{A7801BB6-1FA4-4664-9A7B-63D8077C4FCC}" xr6:coauthVersionLast="47" xr6:coauthVersionMax="47" xr10:uidLastSave="{00000000-0000-0000-0000-000000000000}"/>
  <bookViews>
    <workbookView xWindow="-120" yWindow="-120" windowWidth="29040" windowHeight="15840" xr2:uid="{DA93E3EB-F4EF-4C3A-9798-732F198C0F75}"/>
  </bookViews>
  <sheets>
    <sheet name="과실" sheetId="1" r:id="rId1"/>
  </sheets>
  <externalReferences>
    <externalReference r:id="rId2"/>
    <externalReference r:id="rId3"/>
    <externalReference r:id="rId4"/>
    <externalReference r:id="rId5"/>
  </externalReferences>
  <definedNames>
    <definedName name="___A16740">#REF!</definedName>
    <definedName name="___A20000">#REF!</definedName>
    <definedName name="__A16740" localSheetId="0">#REF!</definedName>
    <definedName name="__A16740">#REF!</definedName>
    <definedName name="__a2" localSheetId="0">#REF!</definedName>
    <definedName name="__a2">#REF!</definedName>
    <definedName name="__A20000" localSheetId="0">#REF!</definedName>
    <definedName name="__A20000">#REF!</definedName>
    <definedName name="__a3" localSheetId="0">#REF!</definedName>
    <definedName name="__a3">#REF!</definedName>
    <definedName name="_10a3_" localSheetId="0">#REF!</definedName>
    <definedName name="_10a3_">#REF!</definedName>
    <definedName name="_1A16740_" localSheetId="0">#REF!</definedName>
    <definedName name="_1A16740_">#REF!</definedName>
    <definedName name="_2a2_">#REF!</definedName>
    <definedName name="_3a2_">#REF!</definedName>
    <definedName name="_3A20000_">#REF!</definedName>
    <definedName name="_4A20000_">#REF!</definedName>
    <definedName name="_4a3_">#REF!</definedName>
    <definedName name="_5a2_" localSheetId="0">#REF!</definedName>
    <definedName name="_5a2_">#REF!</definedName>
    <definedName name="_6A20000_" localSheetId="0">#REF!</definedName>
    <definedName name="_6A20000_">#REF!</definedName>
    <definedName name="_6a3_">#REF!</definedName>
    <definedName name="_A16740" localSheetId="0">#REF!</definedName>
    <definedName name="_A16740">#REF!</definedName>
    <definedName name="_a2" localSheetId="0">#REF!</definedName>
    <definedName name="_a2">#REF!</definedName>
    <definedName name="_A20000" localSheetId="0">#REF!</definedName>
    <definedName name="_A20000">#REF!</definedName>
    <definedName name="_a3" localSheetId="0">#REF!</definedName>
    <definedName name="_a3">#REF!</definedName>
    <definedName name="_xlnm._FilterDatabase" localSheetId="0" hidden="1">과실!$A$1:$N$252</definedName>
    <definedName name="f">#REF!</definedName>
    <definedName name="g">#REF!</definedName>
    <definedName name="_xlnm.Print_Area" localSheetId="0">과실!$A$1:$M$251</definedName>
    <definedName name="_xlnm.Print_Titles" localSheetId="0">과실!$1:$4</definedName>
    <definedName name="s">#REF!</definedName>
    <definedName name="tkd" localSheetId="0">#REF!</definedName>
    <definedName name="tkd">#REF!</definedName>
    <definedName name="tkdejr" localSheetId="0">#REF!</definedName>
    <definedName name="tkdejr">#REF!</definedName>
    <definedName name="ㄱ">#REF!</definedName>
    <definedName name="강ㅇ아ㅏㅇ" localSheetId="0">#REF!</definedName>
    <definedName name="강ㅇ아ㅏㅇ">#REF!</definedName>
    <definedName name="건">[1]기타!#REF!</definedName>
    <definedName name="건물1" localSheetId="0">#REF!</definedName>
    <definedName name="건물1">#REF!</definedName>
    <definedName name="과목">#REF!</definedName>
    <definedName name="광업소">#REF!</definedName>
    <definedName name="김윤학" localSheetId="0">#REF!</definedName>
    <definedName name="김윤학">#REF!</definedName>
    <definedName name="ㄴ">#REF!</definedName>
    <definedName name="ㄴㄹㅇㄴㄴㄹㅇ">#REF!</definedName>
    <definedName name="ㄴㅌ">#REF!</definedName>
    <definedName name="ㄵ">[1]기타!#REF!</definedName>
    <definedName name="ㄷ">#REF!</definedName>
    <definedName name="ㄷㄱ">#REF!</definedName>
    <definedName name="ㄹ">#REF!</definedName>
    <definedName name="ㄹㄹ">#REF!</definedName>
    <definedName name="ㄺ">#REF!</definedName>
    <definedName name="ㄿ">#REF!</definedName>
    <definedName name="ㅁ">#REF!</definedName>
    <definedName name="ㅁ1" localSheetId="0">[2]준공내역서!#REF!</definedName>
    <definedName name="ㅁ1">[2]준공내역서!#REF!</definedName>
    <definedName name="ㅁㄴ">#REF!</definedName>
    <definedName name="ㅁㅂ">#REF!</definedName>
    <definedName name="ㅁㅋ">#REF!</definedName>
    <definedName name="ㅂ">#REF!</definedName>
    <definedName name="ㅂㅈ">#REF!</definedName>
    <definedName name="ㅅ">#REF!</definedName>
    <definedName name="ㅅ교">#REF!</definedName>
    <definedName name="소">#REF!</definedName>
    <definedName name="소별총괄">#REF!</definedName>
    <definedName name="ㅇ">#REF!</definedName>
    <definedName name="ㅇㄷ">#REF!</definedName>
    <definedName name="ㅇㅇㅇㅇㅇㅇㅇㅇㅇㅇㅇㅇㅇㅇ">#REF!</definedName>
    <definedName name="ㅇㅊ">#REF!</definedName>
    <definedName name="영성" localSheetId="0">[1]기타!#REF!</definedName>
    <definedName name="영성">[1]기타!#REF!</definedName>
    <definedName name="월">MID([3]과목기성총괄!$A$1,FIND("년",[3]과목기성총괄!$A$1)+1,FIND("월",[3]과목기성총괄!$A$1)-FIND("년",[3]과목기성총괄!$A$1)-1)</definedName>
    <definedName name="ㅈ">#REF!</definedName>
    <definedName name="ㅈㄴ">[1]기타!#REF!</definedName>
    <definedName name="장성" localSheetId="0">#REF!</definedName>
    <definedName name="장성">#REF!</definedName>
    <definedName name="장성11">#REF!</definedName>
    <definedName name="ㅊㅇ">[1]기타!#REF!</definedName>
    <definedName name="차량운반" localSheetId="0">[1]기타!#REF!</definedName>
    <definedName name="차량운반">[1]기타!#REF!</definedName>
    <definedName name="ㅋㅁ">#REF!</definedName>
    <definedName name="ㅌ">#REF!</definedName>
    <definedName name="ㅌㄴ">#REF!</definedName>
    <definedName name="ㅍㄹ">#REF!</definedName>
    <definedName name="ㅎ">#REF!</definedName>
    <definedName name="홍명기">#REF!</definedName>
    <definedName name="화순" localSheetId="0">#REF!</definedName>
    <definedName name="화순">#REF!</definedName>
    <definedName name="휴">#REF!</definedName>
    <definedName name="ㅏ">#REF!</definedName>
    <definedName name="ㅐ">#REF!</definedName>
    <definedName name="ㅑ">#REF!</definedName>
    <definedName name="ㅓ">#REF!</definedName>
    <definedName name="ㅓ65" localSheetId="0">#REF!</definedName>
    <definedName name="ㅓ65">#REF!</definedName>
    <definedName name="ㅕ">#REF!</definedName>
    <definedName name="ㅗ">#REF!</definedName>
    <definedName name="ㅗㅜ">#REF!</definedName>
    <definedName name="ㅜㅗ">#REF!</definedName>
    <definedName name="ㅠㅎ">#REF!</definedName>
    <definedName name="ㅡ">#REF!</definedName>
    <definedName name="ㅡㅓ">[2]준공내역서!#REF!</definedName>
    <definedName name="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9" i="1" l="1"/>
  <c r="L249" i="1"/>
  <c r="K249" i="1"/>
  <c r="J249" i="1"/>
  <c r="I249" i="1"/>
  <c r="H249" i="1"/>
  <c r="G249" i="1"/>
  <c r="F249" i="1"/>
  <c r="M248" i="1"/>
  <c r="M250" i="1" s="1"/>
  <c r="L248" i="1"/>
  <c r="K248" i="1"/>
  <c r="J248" i="1"/>
  <c r="I248" i="1"/>
  <c r="H248" i="1"/>
  <c r="G248" i="1"/>
  <c r="F248" i="1"/>
  <c r="M245" i="1"/>
  <c r="L245" i="1"/>
  <c r="K245" i="1"/>
  <c r="J245" i="1"/>
  <c r="I245" i="1"/>
  <c r="H245" i="1"/>
  <c r="G245" i="1"/>
  <c r="F245" i="1"/>
  <c r="M244" i="1"/>
  <c r="L244" i="1"/>
  <c r="K244" i="1"/>
  <c r="J244" i="1"/>
  <c r="I244" i="1"/>
  <c r="H244" i="1"/>
  <c r="G244" i="1"/>
  <c r="F244" i="1"/>
  <c r="M241" i="1"/>
  <c r="L241" i="1"/>
  <c r="K241" i="1"/>
  <c r="J241" i="1"/>
  <c r="I241" i="1"/>
  <c r="H241" i="1"/>
  <c r="G241" i="1"/>
  <c r="F241" i="1"/>
  <c r="M240" i="1"/>
  <c r="L240" i="1"/>
  <c r="K240" i="1"/>
  <c r="J240" i="1"/>
  <c r="I240" i="1"/>
  <c r="H240" i="1"/>
  <c r="G240" i="1"/>
  <c r="F240" i="1"/>
  <c r="M239" i="1"/>
  <c r="L239" i="1"/>
  <c r="K239" i="1"/>
  <c r="J239" i="1"/>
  <c r="I239" i="1"/>
  <c r="H239" i="1"/>
  <c r="G239" i="1"/>
  <c r="F239" i="1"/>
  <c r="M238" i="1"/>
  <c r="L238" i="1"/>
  <c r="K238" i="1"/>
  <c r="J238" i="1"/>
  <c r="I238" i="1"/>
  <c r="H238" i="1"/>
  <c r="G238" i="1"/>
  <c r="F238" i="1"/>
  <c r="M237" i="1"/>
  <c r="L237" i="1"/>
  <c r="K237" i="1"/>
  <c r="J237" i="1"/>
  <c r="I237" i="1"/>
  <c r="H237" i="1"/>
  <c r="G237" i="1"/>
  <c r="F237" i="1"/>
  <c r="M236" i="1"/>
  <c r="L236" i="1"/>
  <c r="K236" i="1"/>
  <c r="J236" i="1"/>
  <c r="I236" i="1"/>
  <c r="H236" i="1"/>
  <c r="G236" i="1"/>
  <c r="F236" i="1"/>
  <c r="M235" i="1"/>
  <c r="L235" i="1"/>
  <c r="K235" i="1"/>
  <c r="J235" i="1"/>
  <c r="I235" i="1"/>
  <c r="H235" i="1"/>
  <c r="G235" i="1"/>
  <c r="F235" i="1"/>
  <c r="M234" i="1"/>
  <c r="L234" i="1"/>
  <c r="K234" i="1"/>
  <c r="J234" i="1"/>
  <c r="I234" i="1"/>
  <c r="H234" i="1"/>
  <c r="G234" i="1"/>
  <c r="F234" i="1"/>
  <c r="M233" i="1"/>
  <c r="L233" i="1"/>
  <c r="K233" i="1"/>
  <c r="J233" i="1"/>
  <c r="I233" i="1"/>
  <c r="H233" i="1"/>
  <c r="G233" i="1"/>
  <c r="F233" i="1"/>
  <c r="M232" i="1"/>
  <c r="L232" i="1"/>
  <c r="K232" i="1"/>
  <c r="J232" i="1"/>
  <c r="I232" i="1"/>
  <c r="H232" i="1"/>
  <c r="G232" i="1"/>
  <c r="F232" i="1"/>
  <c r="M231" i="1"/>
  <c r="L231" i="1"/>
  <c r="K231" i="1"/>
  <c r="J231" i="1"/>
  <c r="I231" i="1"/>
  <c r="H231" i="1"/>
  <c r="G231" i="1"/>
  <c r="F231" i="1"/>
  <c r="M230" i="1"/>
  <c r="L230" i="1"/>
  <c r="K230" i="1"/>
  <c r="J230" i="1"/>
  <c r="I230" i="1"/>
  <c r="H230" i="1"/>
  <c r="G230" i="1"/>
  <c r="F230" i="1"/>
  <c r="M229" i="1"/>
  <c r="L229" i="1"/>
  <c r="K229" i="1"/>
  <c r="J229" i="1"/>
  <c r="I229" i="1"/>
  <c r="H229" i="1"/>
  <c r="G229" i="1"/>
  <c r="F229" i="1"/>
  <c r="M228" i="1"/>
  <c r="L228" i="1"/>
  <c r="K228" i="1"/>
  <c r="J228" i="1"/>
  <c r="I228" i="1"/>
  <c r="H228" i="1"/>
  <c r="G228" i="1"/>
  <c r="F228" i="1"/>
  <c r="M227" i="1"/>
  <c r="L227" i="1"/>
  <c r="K227" i="1"/>
  <c r="J227" i="1"/>
  <c r="I227" i="1"/>
  <c r="H227" i="1"/>
  <c r="G227" i="1"/>
  <c r="F227" i="1"/>
  <c r="M226" i="1"/>
  <c r="L226" i="1"/>
  <c r="K226" i="1"/>
  <c r="J226" i="1"/>
  <c r="I226" i="1"/>
  <c r="H226" i="1"/>
  <c r="G226" i="1"/>
  <c r="F226" i="1"/>
  <c r="M225" i="1"/>
  <c r="L225" i="1"/>
  <c r="K225" i="1"/>
  <c r="J225" i="1"/>
  <c r="I225" i="1"/>
  <c r="H225" i="1"/>
  <c r="G225" i="1"/>
  <c r="F225" i="1"/>
  <c r="M224" i="1"/>
  <c r="L224" i="1"/>
  <c r="K224" i="1"/>
  <c r="J224" i="1"/>
  <c r="I224" i="1"/>
  <c r="H224" i="1"/>
  <c r="G224" i="1"/>
  <c r="F224" i="1"/>
  <c r="M223" i="1"/>
  <c r="L223" i="1"/>
  <c r="K223" i="1"/>
  <c r="J223" i="1"/>
  <c r="I223" i="1"/>
  <c r="H223" i="1"/>
  <c r="G223" i="1"/>
  <c r="F223" i="1"/>
  <c r="M222" i="1"/>
  <c r="L222" i="1"/>
  <c r="K222" i="1"/>
  <c r="J222" i="1"/>
  <c r="I222" i="1"/>
  <c r="H222" i="1"/>
  <c r="G222" i="1"/>
  <c r="F222" i="1"/>
  <c r="M221" i="1"/>
  <c r="L221" i="1"/>
  <c r="K221" i="1"/>
  <c r="J221" i="1"/>
  <c r="I221" i="1"/>
  <c r="H221" i="1"/>
  <c r="G221" i="1"/>
  <c r="F221" i="1"/>
  <c r="M220" i="1"/>
  <c r="L220" i="1"/>
  <c r="K220" i="1"/>
  <c r="J220" i="1"/>
  <c r="I220" i="1"/>
  <c r="H220" i="1"/>
  <c r="G220" i="1"/>
  <c r="F220" i="1"/>
  <c r="M219" i="1"/>
  <c r="L219" i="1"/>
  <c r="K219" i="1"/>
  <c r="J219" i="1"/>
  <c r="I219" i="1"/>
  <c r="H219" i="1"/>
  <c r="G219" i="1"/>
  <c r="F219" i="1"/>
  <c r="M218" i="1"/>
  <c r="L218" i="1"/>
  <c r="K218" i="1"/>
  <c r="J218" i="1"/>
  <c r="I218" i="1"/>
  <c r="H218" i="1"/>
  <c r="G218" i="1"/>
  <c r="F218" i="1"/>
  <c r="M217" i="1"/>
  <c r="L217" i="1"/>
  <c r="K217" i="1"/>
  <c r="J217" i="1"/>
  <c r="I217" i="1"/>
  <c r="H217" i="1"/>
  <c r="G217" i="1"/>
  <c r="F217" i="1"/>
  <c r="M216" i="1"/>
  <c r="L216" i="1"/>
  <c r="K216" i="1"/>
  <c r="J216" i="1"/>
  <c r="I216" i="1"/>
  <c r="H216" i="1"/>
  <c r="G216" i="1"/>
  <c r="F216" i="1"/>
  <c r="M214" i="1"/>
  <c r="L214" i="1"/>
  <c r="K214" i="1"/>
  <c r="J214" i="1"/>
  <c r="I214" i="1"/>
  <c r="H214" i="1"/>
  <c r="G214" i="1"/>
  <c r="F214" i="1"/>
  <c r="M213" i="1"/>
  <c r="L213" i="1"/>
  <c r="K213" i="1"/>
  <c r="J213" i="1"/>
  <c r="I213" i="1"/>
  <c r="H213" i="1"/>
  <c r="G213" i="1"/>
  <c r="F213" i="1"/>
  <c r="M212" i="1"/>
  <c r="L212" i="1"/>
  <c r="K212" i="1"/>
  <c r="J212" i="1"/>
  <c r="I212" i="1"/>
  <c r="H212" i="1"/>
  <c r="G212" i="1"/>
  <c r="F212" i="1"/>
  <c r="M211" i="1"/>
  <c r="L211" i="1"/>
  <c r="K211" i="1"/>
  <c r="J211" i="1"/>
  <c r="I211" i="1"/>
  <c r="H211" i="1"/>
  <c r="G211" i="1"/>
  <c r="F211" i="1"/>
  <c r="M210" i="1"/>
  <c r="L210" i="1"/>
  <c r="K210" i="1"/>
  <c r="J210" i="1"/>
  <c r="I210" i="1"/>
  <c r="H210" i="1"/>
  <c r="G210" i="1"/>
  <c r="F210" i="1"/>
  <c r="M209" i="1"/>
  <c r="L209" i="1"/>
  <c r="K209" i="1"/>
  <c r="J209" i="1"/>
  <c r="I209" i="1"/>
  <c r="H209" i="1"/>
  <c r="G209" i="1"/>
  <c r="F209" i="1"/>
  <c r="M208" i="1"/>
  <c r="L208" i="1"/>
  <c r="K208" i="1"/>
  <c r="J208" i="1"/>
  <c r="I208" i="1"/>
  <c r="H208" i="1"/>
  <c r="G208" i="1"/>
  <c r="F208" i="1"/>
  <c r="M207" i="1"/>
  <c r="L207" i="1"/>
  <c r="K207" i="1"/>
  <c r="J207" i="1"/>
  <c r="I207" i="1"/>
  <c r="H207" i="1"/>
  <c r="G207" i="1"/>
  <c r="F207" i="1"/>
  <c r="M206" i="1"/>
  <c r="L206" i="1"/>
  <c r="K206" i="1"/>
  <c r="J206" i="1"/>
  <c r="I206" i="1"/>
  <c r="H206" i="1"/>
  <c r="G206" i="1"/>
  <c r="F206" i="1"/>
  <c r="M205" i="1"/>
  <c r="L205" i="1"/>
  <c r="K205" i="1"/>
  <c r="J205" i="1"/>
  <c r="I205" i="1"/>
  <c r="H205" i="1"/>
  <c r="G205" i="1"/>
  <c r="F205" i="1"/>
  <c r="M204" i="1"/>
  <c r="L204" i="1"/>
  <c r="K204" i="1"/>
  <c r="J204" i="1"/>
  <c r="I204" i="1"/>
  <c r="H204" i="1"/>
  <c r="G204" i="1"/>
  <c r="F204" i="1"/>
  <c r="M203" i="1"/>
  <c r="L203" i="1"/>
  <c r="K203" i="1"/>
  <c r="J203" i="1"/>
  <c r="I203" i="1"/>
  <c r="H203" i="1"/>
  <c r="G203" i="1"/>
  <c r="F203" i="1"/>
  <c r="M202" i="1"/>
  <c r="L202" i="1"/>
  <c r="K202" i="1"/>
  <c r="J202" i="1"/>
  <c r="I202" i="1"/>
  <c r="H202" i="1"/>
  <c r="G202" i="1"/>
  <c r="F202" i="1"/>
  <c r="M201" i="1"/>
  <c r="L201" i="1"/>
  <c r="K201" i="1"/>
  <c r="J201" i="1"/>
  <c r="I201" i="1"/>
  <c r="H201" i="1"/>
  <c r="G201" i="1"/>
  <c r="F201" i="1"/>
  <c r="M200" i="1"/>
  <c r="L200" i="1"/>
  <c r="K200" i="1"/>
  <c r="J200" i="1"/>
  <c r="I200" i="1"/>
  <c r="H200" i="1"/>
  <c r="G200" i="1"/>
  <c r="F200" i="1"/>
  <c r="M199" i="1"/>
  <c r="L199" i="1"/>
  <c r="K199" i="1"/>
  <c r="J199" i="1"/>
  <c r="I199" i="1"/>
  <c r="H199" i="1"/>
  <c r="G199" i="1"/>
  <c r="F199" i="1"/>
  <c r="M198" i="1"/>
  <c r="L198" i="1"/>
  <c r="K198" i="1"/>
  <c r="J198" i="1"/>
  <c r="I198" i="1"/>
  <c r="H198" i="1"/>
  <c r="G198" i="1"/>
  <c r="F198" i="1"/>
  <c r="M197" i="1"/>
  <c r="L197" i="1"/>
  <c r="K197" i="1"/>
  <c r="J197" i="1"/>
  <c r="I197" i="1"/>
  <c r="H197" i="1"/>
  <c r="G197" i="1"/>
  <c r="F197" i="1"/>
  <c r="M196" i="1"/>
  <c r="L196" i="1"/>
  <c r="K196" i="1"/>
  <c r="J196" i="1"/>
  <c r="I196" i="1"/>
  <c r="H196" i="1"/>
  <c r="G196" i="1"/>
  <c r="F196" i="1"/>
  <c r="M195" i="1"/>
  <c r="L195" i="1"/>
  <c r="K195" i="1"/>
  <c r="J195" i="1"/>
  <c r="I195" i="1"/>
  <c r="H195" i="1"/>
  <c r="G195" i="1"/>
  <c r="F195" i="1"/>
  <c r="M194" i="1"/>
  <c r="L194" i="1"/>
  <c r="K194" i="1"/>
  <c r="J194" i="1"/>
  <c r="I194" i="1"/>
  <c r="H194" i="1"/>
  <c r="G194" i="1"/>
  <c r="F194" i="1"/>
  <c r="M192" i="1"/>
  <c r="L192" i="1"/>
  <c r="K192" i="1"/>
  <c r="J192" i="1"/>
  <c r="I192" i="1"/>
  <c r="H192" i="1"/>
  <c r="G192" i="1"/>
  <c r="F192" i="1"/>
  <c r="M191" i="1"/>
  <c r="L191" i="1"/>
  <c r="K191" i="1"/>
  <c r="J191" i="1"/>
  <c r="I191" i="1"/>
  <c r="H191" i="1"/>
  <c r="G191" i="1"/>
  <c r="F191" i="1"/>
  <c r="M190" i="1"/>
  <c r="L190" i="1"/>
  <c r="K190" i="1"/>
  <c r="J190" i="1"/>
  <c r="I190" i="1"/>
  <c r="H190" i="1"/>
  <c r="G190" i="1"/>
  <c r="F190" i="1"/>
  <c r="M189" i="1"/>
  <c r="L189" i="1"/>
  <c r="K189" i="1"/>
  <c r="J189" i="1"/>
  <c r="I189" i="1"/>
  <c r="H189" i="1"/>
  <c r="G189" i="1"/>
  <c r="F189" i="1"/>
  <c r="M188" i="1"/>
  <c r="L188" i="1"/>
  <c r="K188" i="1"/>
  <c r="J188" i="1"/>
  <c r="I188" i="1"/>
  <c r="H188" i="1"/>
  <c r="G188" i="1"/>
  <c r="F188" i="1"/>
  <c r="M187" i="1"/>
  <c r="L187" i="1"/>
  <c r="K187" i="1"/>
  <c r="J187" i="1"/>
  <c r="I187" i="1"/>
  <c r="H187" i="1"/>
  <c r="G187" i="1"/>
  <c r="F187" i="1"/>
  <c r="M186" i="1"/>
  <c r="L186" i="1"/>
  <c r="K186" i="1"/>
  <c r="J186" i="1"/>
  <c r="I186" i="1"/>
  <c r="H186" i="1"/>
  <c r="G186" i="1"/>
  <c r="F186" i="1"/>
  <c r="M185" i="1"/>
  <c r="L185" i="1"/>
  <c r="K185" i="1"/>
  <c r="J185" i="1"/>
  <c r="I185" i="1"/>
  <c r="H185" i="1"/>
  <c r="G185" i="1"/>
  <c r="F185" i="1"/>
  <c r="M184" i="1"/>
  <c r="L184" i="1"/>
  <c r="K184" i="1"/>
  <c r="J184" i="1"/>
  <c r="I184" i="1"/>
  <c r="H184" i="1"/>
  <c r="G184" i="1"/>
  <c r="F184" i="1"/>
  <c r="M183" i="1"/>
  <c r="L183" i="1"/>
  <c r="K183" i="1"/>
  <c r="J183" i="1"/>
  <c r="I183" i="1"/>
  <c r="H183" i="1"/>
  <c r="G183" i="1"/>
  <c r="F183" i="1"/>
  <c r="M182" i="1"/>
  <c r="L182" i="1"/>
  <c r="K182" i="1"/>
  <c r="J182" i="1"/>
  <c r="I182" i="1"/>
  <c r="H182" i="1"/>
  <c r="G182" i="1"/>
  <c r="F182" i="1"/>
  <c r="M181" i="1"/>
  <c r="L181" i="1"/>
  <c r="K181" i="1"/>
  <c r="J181" i="1"/>
  <c r="I181" i="1"/>
  <c r="H181" i="1"/>
  <c r="G181" i="1"/>
  <c r="F181" i="1"/>
  <c r="M180" i="1"/>
  <c r="L180" i="1"/>
  <c r="K180" i="1"/>
  <c r="J180" i="1"/>
  <c r="I180" i="1"/>
  <c r="H180" i="1"/>
  <c r="G180" i="1"/>
  <c r="F180" i="1"/>
  <c r="M179" i="1"/>
  <c r="L179" i="1"/>
  <c r="K179" i="1"/>
  <c r="J179" i="1"/>
  <c r="I179" i="1"/>
  <c r="H179" i="1"/>
  <c r="G179" i="1"/>
  <c r="F179" i="1"/>
  <c r="M178" i="1"/>
  <c r="L178" i="1"/>
  <c r="K178" i="1"/>
  <c r="J178" i="1"/>
  <c r="I178" i="1"/>
  <c r="H178" i="1"/>
  <c r="G178" i="1"/>
  <c r="F178" i="1"/>
  <c r="M177" i="1"/>
  <c r="L177" i="1"/>
  <c r="K177" i="1"/>
  <c r="J177" i="1"/>
  <c r="I177" i="1"/>
  <c r="H177" i="1"/>
  <c r="G177" i="1"/>
  <c r="F177" i="1"/>
  <c r="M176" i="1"/>
  <c r="L176" i="1"/>
  <c r="K176" i="1"/>
  <c r="J176" i="1"/>
  <c r="I176" i="1"/>
  <c r="H176" i="1"/>
  <c r="G176" i="1"/>
  <c r="F176" i="1"/>
  <c r="M175" i="1"/>
  <c r="L175" i="1"/>
  <c r="K175" i="1"/>
  <c r="J175" i="1"/>
  <c r="I175" i="1"/>
  <c r="H175" i="1"/>
  <c r="G175" i="1"/>
  <c r="F175" i="1"/>
  <c r="M174" i="1"/>
  <c r="L174" i="1"/>
  <c r="K174" i="1"/>
  <c r="J174" i="1"/>
  <c r="I174" i="1"/>
  <c r="H174" i="1"/>
  <c r="G174" i="1"/>
  <c r="F174" i="1"/>
  <c r="M173" i="1"/>
  <c r="L173" i="1"/>
  <c r="K173" i="1"/>
  <c r="J173" i="1"/>
  <c r="I173" i="1"/>
  <c r="H173" i="1"/>
  <c r="G173" i="1"/>
  <c r="F173" i="1"/>
  <c r="M172" i="1"/>
  <c r="L172" i="1"/>
  <c r="K172" i="1"/>
  <c r="J172" i="1"/>
  <c r="I172" i="1"/>
  <c r="H172" i="1"/>
  <c r="G172" i="1"/>
  <c r="F172" i="1"/>
  <c r="M171" i="1"/>
  <c r="L171" i="1"/>
  <c r="K171" i="1"/>
  <c r="J171" i="1"/>
  <c r="I171" i="1"/>
  <c r="H171" i="1"/>
  <c r="G171" i="1"/>
  <c r="F171" i="1"/>
  <c r="M170" i="1"/>
  <c r="L170" i="1"/>
  <c r="K170" i="1"/>
  <c r="J170" i="1"/>
  <c r="I170" i="1"/>
  <c r="H170" i="1"/>
  <c r="G170" i="1"/>
  <c r="F170" i="1"/>
  <c r="M169" i="1"/>
  <c r="L169" i="1"/>
  <c r="K169" i="1"/>
  <c r="J169" i="1"/>
  <c r="I169" i="1"/>
  <c r="H169" i="1"/>
  <c r="G169" i="1"/>
  <c r="F169" i="1"/>
  <c r="M168" i="1"/>
  <c r="L168" i="1"/>
  <c r="K168" i="1"/>
  <c r="J168" i="1"/>
  <c r="I168" i="1"/>
  <c r="H168" i="1"/>
  <c r="G168" i="1"/>
  <c r="F168" i="1"/>
  <c r="M167" i="1"/>
  <c r="L167" i="1"/>
  <c r="K167" i="1"/>
  <c r="J167" i="1"/>
  <c r="I167" i="1"/>
  <c r="H167" i="1"/>
  <c r="G167" i="1"/>
  <c r="F167" i="1"/>
  <c r="M166" i="1"/>
  <c r="L166" i="1"/>
  <c r="K166" i="1"/>
  <c r="J166" i="1"/>
  <c r="I166" i="1"/>
  <c r="H166" i="1"/>
  <c r="G166" i="1"/>
  <c r="F166" i="1"/>
  <c r="M165" i="1"/>
  <c r="L165" i="1"/>
  <c r="K165" i="1"/>
  <c r="J165" i="1"/>
  <c r="I165" i="1"/>
  <c r="H165" i="1"/>
  <c r="G165" i="1"/>
  <c r="F165" i="1"/>
  <c r="M164" i="1"/>
  <c r="L164" i="1"/>
  <c r="K164" i="1"/>
  <c r="J164" i="1"/>
  <c r="I164" i="1"/>
  <c r="H164" i="1"/>
  <c r="G164" i="1"/>
  <c r="F164" i="1"/>
  <c r="M163" i="1"/>
  <c r="L163" i="1"/>
  <c r="K163" i="1"/>
  <c r="J163" i="1"/>
  <c r="I163" i="1"/>
  <c r="H163" i="1"/>
  <c r="G163" i="1"/>
  <c r="F163" i="1"/>
  <c r="M162" i="1"/>
  <c r="L162" i="1"/>
  <c r="K162" i="1"/>
  <c r="J162" i="1"/>
  <c r="I162" i="1"/>
  <c r="H162" i="1"/>
  <c r="G162" i="1"/>
  <c r="F162" i="1"/>
  <c r="M161" i="1"/>
  <c r="L161" i="1"/>
  <c r="K161" i="1"/>
  <c r="J161" i="1"/>
  <c r="I161" i="1"/>
  <c r="H161" i="1"/>
  <c r="G161" i="1"/>
  <c r="F161" i="1"/>
  <c r="M160" i="1"/>
  <c r="L160" i="1"/>
  <c r="K160" i="1"/>
  <c r="J160" i="1"/>
  <c r="I160" i="1"/>
  <c r="H160" i="1"/>
  <c r="G160" i="1"/>
  <c r="F160" i="1"/>
  <c r="M159" i="1"/>
  <c r="L159" i="1"/>
  <c r="K159" i="1"/>
  <c r="J159" i="1"/>
  <c r="I159" i="1"/>
  <c r="H159" i="1"/>
  <c r="G159" i="1"/>
  <c r="F159" i="1"/>
  <c r="M158" i="1"/>
  <c r="L158" i="1"/>
  <c r="K158" i="1"/>
  <c r="J158" i="1"/>
  <c r="I158" i="1"/>
  <c r="H158" i="1"/>
  <c r="G158" i="1"/>
  <c r="F158" i="1"/>
  <c r="M157" i="1"/>
  <c r="L157" i="1"/>
  <c r="K157" i="1"/>
  <c r="J157" i="1"/>
  <c r="I157" i="1"/>
  <c r="H157" i="1"/>
  <c r="G157" i="1"/>
  <c r="F157" i="1"/>
  <c r="M156" i="1"/>
  <c r="L156" i="1"/>
  <c r="K156" i="1"/>
  <c r="J156" i="1"/>
  <c r="I156" i="1"/>
  <c r="H156" i="1"/>
  <c r="G156" i="1"/>
  <c r="F156" i="1"/>
  <c r="M155" i="1"/>
  <c r="L155" i="1"/>
  <c r="K155" i="1"/>
  <c r="J155" i="1"/>
  <c r="I155" i="1"/>
  <c r="H155" i="1"/>
  <c r="G155" i="1"/>
  <c r="F155" i="1"/>
  <c r="M154" i="1"/>
  <c r="L154" i="1"/>
  <c r="K154" i="1"/>
  <c r="J154" i="1"/>
  <c r="I154" i="1"/>
  <c r="H154" i="1"/>
  <c r="G154" i="1"/>
  <c r="F154" i="1"/>
  <c r="M153" i="1"/>
  <c r="L153" i="1"/>
  <c r="K153" i="1"/>
  <c r="J153" i="1"/>
  <c r="I153" i="1"/>
  <c r="H153" i="1"/>
  <c r="G153" i="1"/>
  <c r="F153" i="1"/>
  <c r="M152" i="1"/>
  <c r="L152" i="1"/>
  <c r="K152" i="1"/>
  <c r="J152" i="1"/>
  <c r="I152" i="1"/>
  <c r="H152" i="1"/>
  <c r="G152" i="1"/>
  <c r="F152" i="1"/>
  <c r="M151" i="1"/>
  <c r="L151" i="1"/>
  <c r="K151" i="1"/>
  <c r="J151" i="1"/>
  <c r="I151" i="1"/>
  <c r="H151" i="1"/>
  <c r="G151" i="1"/>
  <c r="F151" i="1"/>
  <c r="M150" i="1"/>
  <c r="L150" i="1"/>
  <c r="K150" i="1"/>
  <c r="J150" i="1"/>
  <c r="I150" i="1"/>
  <c r="H150" i="1"/>
  <c r="G150" i="1"/>
  <c r="F150" i="1"/>
  <c r="M149" i="1"/>
  <c r="L149" i="1"/>
  <c r="K149" i="1"/>
  <c r="J149" i="1"/>
  <c r="I149" i="1"/>
  <c r="H149" i="1"/>
  <c r="G149" i="1"/>
  <c r="F149" i="1"/>
  <c r="M148" i="1"/>
  <c r="L148" i="1"/>
  <c r="K148" i="1"/>
  <c r="J148" i="1"/>
  <c r="I148" i="1"/>
  <c r="H148" i="1"/>
  <c r="G148" i="1"/>
  <c r="F148" i="1"/>
  <c r="M147" i="1"/>
  <c r="L147" i="1"/>
  <c r="K147" i="1"/>
  <c r="J147" i="1"/>
  <c r="I147" i="1"/>
  <c r="H147" i="1"/>
  <c r="G147" i="1"/>
  <c r="F147" i="1"/>
  <c r="M146" i="1"/>
  <c r="L146" i="1"/>
  <c r="K146" i="1"/>
  <c r="J146" i="1"/>
  <c r="I146" i="1"/>
  <c r="H146" i="1"/>
  <c r="G146" i="1"/>
  <c r="F146" i="1"/>
  <c r="M145" i="1"/>
  <c r="L145" i="1"/>
  <c r="K145" i="1"/>
  <c r="J145" i="1"/>
  <c r="I145" i="1"/>
  <c r="H145" i="1"/>
  <c r="G145" i="1"/>
  <c r="F145" i="1"/>
  <c r="M144" i="1"/>
  <c r="L144" i="1"/>
  <c r="K144" i="1"/>
  <c r="J144" i="1"/>
  <c r="I144" i="1"/>
  <c r="H144" i="1"/>
  <c r="G144" i="1"/>
  <c r="F144" i="1"/>
  <c r="M143" i="1"/>
  <c r="L143" i="1"/>
  <c r="K143" i="1"/>
  <c r="J143" i="1"/>
  <c r="I143" i="1"/>
  <c r="H143" i="1"/>
  <c r="G143" i="1"/>
  <c r="F143" i="1"/>
  <c r="M142" i="1"/>
  <c r="L142" i="1"/>
  <c r="K142" i="1"/>
  <c r="J142" i="1"/>
  <c r="I142" i="1"/>
  <c r="H142" i="1"/>
  <c r="G142" i="1"/>
  <c r="F142" i="1"/>
  <c r="M141" i="1"/>
  <c r="L141" i="1"/>
  <c r="K141" i="1"/>
  <c r="J141" i="1"/>
  <c r="I141" i="1"/>
  <c r="H141" i="1"/>
  <c r="G141" i="1"/>
  <c r="F141" i="1"/>
  <c r="M140" i="1"/>
  <c r="L140" i="1"/>
  <c r="K140" i="1"/>
  <c r="J140" i="1"/>
  <c r="I140" i="1"/>
  <c r="H140" i="1"/>
  <c r="G140" i="1"/>
  <c r="F140" i="1"/>
  <c r="M139" i="1"/>
  <c r="L139" i="1"/>
  <c r="K139" i="1"/>
  <c r="J139" i="1"/>
  <c r="I139" i="1"/>
  <c r="H139" i="1"/>
  <c r="G139" i="1"/>
  <c r="F139" i="1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F137" i="1"/>
  <c r="M136" i="1"/>
  <c r="L136" i="1"/>
  <c r="K136" i="1"/>
  <c r="J136" i="1"/>
  <c r="I136" i="1"/>
  <c r="H136" i="1"/>
  <c r="G136" i="1"/>
  <c r="F136" i="1"/>
  <c r="M135" i="1"/>
  <c r="L135" i="1"/>
  <c r="K135" i="1"/>
  <c r="J135" i="1"/>
  <c r="I135" i="1"/>
  <c r="H135" i="1"/>
  <c r="G135" i="1"/>
  <c r="F135" i="1"/>
  <c r="M134" i="1"/>
  <c r="L134" i="1"/>
  <c r="K134" i="1"/>
  <c r="J134" i="1"/>
  <c r="I134" i="1"/>
  <c r="H134" i="1"/>
  <c r="G134" i="1"/>
  <c r="F134" i="1"/>
  <c r="M133" i="1"/>
  <c r="L133" i="1"/>
  <c r="K133" i="1"/>
  <c r="J133" i="1"/>
  <c r="I133" i="1"/>
  <c r="H133" i="1"/>
  <c r="G133" i="1"/>
  <c r="F133" i="1"/>
  <c r="M132" i="1"/>
  <c r="L132" i="1"/>
  <c r="K132" i="1"/>
  <c r="J132" i="1"/>
  <c r="I132" i="1"/>
  <c r="H132" i="1"/>
  <c r="G132" i="1"/>
  <c r="F132" i="1"/>
  <c r="M131" i="1"/>
  <c r="L131" i="1"/>
  <c r="K131" i="1"/>
  <c r="J131" i="1"/>
  <c r="I131" i="1"/>
  <c r="H131" i="1"/>
  <c r="G131" i="1"/>
  <c r="F131" i="1"/>
  <c r="M130" i="1"/>
  <c r="L130" i="1"/>
  <c r="K130" i="1"/>
  <c r="J130" i="1"/>
  <c r="I130" i="1"/>
  <c r="H130" i="1"/>
  <c r="G130" i="1"/>
  <c r="F130" i="1"/>
  <c r="M129" i="1"/>
  <c r="L129" i="1"/>
  <c r="K129" i="1"/>
  <c r="J129" i="1"/>
  <c r="I129" i="1"/>
  <c r="H129" i="1"/>
  <c r="G129" i="1"/>
  <c r="F129" i="1"/>
  <c r="M128" i="1"/>
  <c r="L128" i="1"/>
  <c r="K128" i="1"/>
  <c r="J128" i="1"/>
  <c r="I128" i="1"/>
  <c r="H128" i="1"/>
  <c r="G128" i="1"/>
  <c r="F128" i="1"/>
  <c r="M127" i="1"/>
  <c r="L127" i="1"/>
  <c r="K127" i="1"/>
  <c r="J127" i="1"/>
  <c r="I127" i="1"/>
  <c r="H127" i="1"/>
  <c r="G127" i="1"/>
  <c r="F127" i="1"/>
  <c r="M126" i="1"/>
  <c r="L126" i="1"/>
  <c r="K126" i="1"/>
  <c r="J126" i="1"/>
  <c r="I126" i="1"/>
  <c r="H126" i="1"/>
  <c r="G126" i="1"/>
  <c r="F126" i="1"/>
  <c r="M125" i="1"/>
  <c r="L125" i="1"/>
  <c r="K125" i="1"/>
  <c r="J125" i="1"/>
  <c r="I125" i="1"/>
  <c r="H125" i="1"/>
  <c r="G125" i="1"/>
  <c r="F125" i="1"/>
  <c r="M124" i="1"/>
  <c r="L124" i="1"/>
  <c r="K124" i="1"/>
  <c r="J124" i="1"/>
  <c r="I124" i="1"/>
  <c r="H124" i="1"/>
  <c r="G124" i="1"/>
  <c r="F124" i="1"/>
  <c r="M123" i="1"/>
  <c r="L123" i="1"/>
  <c r="K123" i="1"/>
  <c r="J123" i="1"/>
  <c r="I123" i="1"/>
  <c r="H123" i="1"/>
  <c r="G123" i="1"/>
  <c r="F123" i="1"/>
  <c r="M122" i="1"/>
  <c r="L122" i="1"/>
  <c r="K122" i="1"/>
  <c r="J122" i="1"/>
  <c r="I122" i="1"/>
  <c r="H122" i="1"/>
  <c r="G122" i="1"/>
  <c r="F122" i="1"/>
  <c r="M121" i="1"/>
  <c r="L121" i="1"/>
  <c r="K121" i="1"/>
  <c r="J121" i="1"/>
  <c r="I121" i="1"/>
  <c r="H121" i="1"/>
  <c r="G121" i="1"/>
  <c r="F121" i="1"/>
  <c r="M120" i="1"/>
  <c r="L120" i="1"/>
  <c r="K120" i="1"/>
  <c r="J120" i="1"/>
  <c r="I120" i="1"/>
  <c r="H120" i="1"/>
  <c r="G120" i="1"/>
  <c r="F120" i="1"/>
  <c r="M119" i="1"/>
  <c r="L119" i="1"/>
  <c r="K119" i="1"/>
  <c r="J119" i="1"/>
  <c r="I119" i="1"/>
  <c r="H119" i="1"/>
  <c r="G119" i="1"/>
  <c r="F119" i="1"/>
  <c r="M118" i="1"/>
  <c r="L118" i="1"/>
  <c r="K118" i="1"/>
  <c r="J118" i="1"/>
  <c r="I118" i="1"/>
  <c r="H118" i="1"/>
  <c r="G118" i="1"/>
  <c r="F118" i="1"/>
  <c r="M117" i="1"/>
  <c r="L117" i="1"/>
  <c r="K117" i="1"/>
  <c r="J117" i="1"/>
  <c r="I117" i="1"/>
  <c r="H117" i="1"/>
  <c r="G117" i="1"/>
  <c r="F117" i="1"/>
  <c r="M116" i="1"/>
  <c r="L116" i="1"/>
  <c r="K116" i="1"/>
  <c r="J116" i="1"/>
  <c r="I116" i="1"/>
  <c r="H116" i="1"/>
  <c r="G116" i="1"/>
  <c r="F116" i="1"/>
  <c r="M115" i="1"/>
  <c r="L115" i="1"/>
  <c r="K115" i="1"/>
  <c r="J115" i="1"/>
  <c r="I115" i="1"/>
  <c r="H115" i="1"/>
  <c r="G115" i="1"/>
  <c r="F115" i="1"/>
  <c r="M114" i="1"/>
  <c r="L114" i="1"/>
  <c r="K114" i="1"/>
  <c r="J114" i="1"/>
  <c r="I114" i="1"/>
  <c r="H114" i="1"/>
  <c r="G114" i="1"/>
  <c r="F114" i="1"/>
  <c r="M113" i="1"/>
  <c r="L113" i="1"/>
  <c r="K113" i="1"/>
  <c r="J113" i="1"/>
  <c r="I113" i="1"/>
  <c r="H113" i="1"/>
  <c r="G113" i="1"/>
  <c r="F113" i="1"/>
  <c r="M112" i="1"/>
  <c r="L112" i="1"/>
  <c r="K112" i="1"/>
  <c r="J112" i="1"/>
  <c r="I112" i="1"/>
  <c r="H112" i="1"/>
  <c r="G112" i="1"/>
  <c r="F112" i="1"/>
  <c r="M111" i="1"/>
  <c r="L111" i="1"/>
  <c r="K111" i="1"/>
  <c r="J111" i="1"/>
  <c r="I111" i="1"/>
  <c r="H111" i="1"/>
  <c r="G111" i="1"/>
  <c r="F111" i="1"/>
  <c r="M110" i="1"/>
  <c r="L110" i="1"/>
  <c r="K110" i="1"/>
  <c r="J110" i="1"/>
  <c r="I110" i="1"/>
  <c r="H110" i="1"/>
  <c r="G110" i="1"/>
  <c r="F110" i="1"/>
  <c r="M109" i="1"/>
  <c r="L109" i="1"/>
  <c r="K109" i="1"/>
  <c r="J109" i="1"/>
  <c r="I109" i="1"/>
  <c r="H109" i="1"/>
  <c r="G109" i="1"/>
  <c r="F109" i="1"/>
  <c r="M108" i="1"/>
  <c r="L108" i="1"/>
  <c r="K108" i="1"/>
  <c r="J108" i="1"/>
  <c r="I108" i="1"/>
  <c r="H108" i="1"/>
  <c r="G108" i="1"/>
  <c r="F108" i="1"/>
  <c r="M107" i="1"/>
  <c r="L107" i="1"/>
  <c r="K107" i="1"/>
  <c r="J107" i="1"/>
  <c r="I107" i="1"/>
  <c r="H107" i="1"/>
  <c r="G107" i="1"/>
  <c r="F107" i="1"/>
  <c r="M106" i="1"/>
  <c r="L106" i="1"/>
  <c r="K106" i="1"/>
  <c r="J106" i="1"/>
  <c r="I106" i="1"/>
  <c r="H106" i="1"/>
  <c r="G106" i="1"/>
  <c r="F106" i="1"/>
  <c r="M105" i="1"/>
  <c r="L105" i="1"/>
  <c r="K105" i="1"/>
  <c r="J105" i="1"/>
  <c r="I105" i="1"/>
  <c r="H105" i="1"/>
  <c r="G105" i="1"/>
  <c r="F105" i="1"/>
  <c r="M104" i="1"/>
  <c r="L104" i="1"/>
  <c r="K104" i="1"/>
  <c r="J104" i="1"/>
  <c r="I104" i="1"/>
  <c r="H104" i="1"/>
  <c r="G104" i="1"/>
  <c r="F104" i="1"/>
  <c r="M103" i="1"/>
  <c r="L103" i="1"/>
  <c r="K103" i="1"/>
  <c r="J103" i="1"/>
  <c r="I103" i="1"/>
  <c r="H103" i="1"/>
  <c r="G103" i="1"/>
  <c r="F103" i="1"/>
  <c r="M102" i="1"/>
  <c r="L102" i="1"/>
  <c r="K102" i="1"/>
  <c r="J102" i="1"/>
  <c r="I102" i="1"/>
  <c r="H102" i="1"/>
  <c r="G102" i="1"/>
  <c r="F102" i="1"/>
  <c r="M101" i="1"/>
  <c r="L101" i="1"/>
  <c r="K101" i="1"/>
  <c r="J101" i="1"/>
  <c r="I101" i="1"/>
  <c r="H101" i="1"/>
  <c r="G101" i="1"/>
  <c r="F101" i="1"/>
  <c r="M100" i="1"/>
  <c r="L100" i="1"/>
  <c r="K100" i="1"/>
  <c r="J100" i="1"/>
  <c r="I100" i="1"/>
  <c r="H100" i="1"/>
  <c r="G100" i="1"/>
  <c r="F100" i="1"/>
  <c r="M99" i="1"/>
  <c r="L99" i="1"/>
  <c r="K99" i="1"/>
  <c r="J99" i="1"/>
  <c r="I99" i="1"/>
  <c r="H99" i="1"/>
  <c r="G99" i="1"/>
  <c r="F99" i="1"/>
  <c r="M98" i="1"/>
  <c r="L98" i="1"/>
  <c r="K98" i="1"/>
  <c r="J98" i="1"/>
  <c r="I98" i="1"/>
  <c r="H98" i="1"/>
  <c r="G98" i="1"/>
  <c r="F98" i="1"/>
  <c r="M97" i="1"/>
  <c r="L97" i="1"/>
  <c r="K97" i="1"/>
  <c r="J97" i="1"/>
  <c r="I97" i="1"/>
  <c r="H97" i="1"/>
  <c r="G97" i="1"/>
  <c r="F97" i="1"/>
  <c r="M96" i="1"/>
  <c r="L96" i="1"/>
  <c r="K96" i="1"/>
  <c r="J96" i="1"/>
  <c r="I96" i="1"/>
  <c r="H96" i="1"/>
  <c r="G96" i="1"/>
  <c r="F96" i="1"/>
  <c r="M95" i="1"/>
  <c r="L95" i="1"/>
  <c r="K95" i="1"/>
  <c r="J95" i="1"/>
  <c r="I95" i="1"/>
  <c r="H95" i="1"/>
  <c r="G95" i="1"/>
  <c r="F95" i="1"/>
  <c r="M94" i="1"/>
  <c r="L94" i="1"/>
  <c r="K94" i="1"/>
  <c r="J94" i="1"/>
  <c r="I94" i="1"/>
  <c r="H94" i="1"/>
  <c r="G94" i="1"/>
  <c r="F94" i="1"/>
  <c r="M93" i="1"/>
  <c r="L93" i="1"/>
  <c r="K93" i="1"/>
  <c r="J93" i="1"/>
  <c r="I93" i="1"/>
  <c r="H93" i="1"/>
  <c r="G93" i="1"/>
  <c r="F93" i="1"/>
  <c r="M92" i="1"/>
  <c r="L92" i="1"/>
  <c r="K92" i="1"/>
  <c r="J92" i="1"/>
  <c r="I92" i="1"/>
  <c r="H92" i="1"/>
  <c r="G92" i="1"/>
  <c r="F92" i="1"/>
  <c r="M91" i="1"/>
  <c r="L91" i="1"/>
  <c r="K91" i="1"/>
  <c r="J91" i="1"/>
  <c r="I91" i="1"/>
  <c r="H91" i="1"/>
  <c r="G91" i="1"/>
  <c r="F91" i="1"/>
  <c r="M90" i="1"/>
  <c r="L90" i="1"/>
  <c r="K90" i="1"/>
  <c r="J90" i="1"/>
  <c r="I90" i="1"/>
  <c r="H90" i="1"/>
  <c r="G90" i="1"/>
  <c r="F90" i="1"/>
  <c r="M89" i="1"/>
  <c r="L89" i="1"/>
  <c r="K89" i="1"/>
  <c r="J89" i="1"/>
  <c r="I89" i="1"/>
  <c r="H89" i="1"/>
  <c r="G89" i="1"/>
  <c r="F89" i="1"/>
  <c r="M88" i="1"/>
  <c r="L88" i="1"/>
  <c r="K88" i="1"/>
  <c r="J88" i="1"/>
  <c r="I88" i="1"/>
  <c r="H88" i="1"/>
  <c r="G88" i="1"/>
  <c r="F88" i="1"/>
  <c r="M87" i="1"/>
  <c r="L87" i="1"/>
  <c r="K87" i="1"/>
  <c r="J87" i="1"/>
  <c r="I87" i="1"/>
  <c r="H87" i="1"/>
  <c r="G87" i="1"/>
  <c r="F87" i="1"/>
  <c r="M86" i="1"/>
  <c r="L86" i="1"/>
  <c r="K86" i="1"/>
  <c r="J86" i="1"/>
  <c r="I86" i="1"/>
  <c r="H86" i="1"/>
  <c r="G86" i="1"/>
  <c r="F86" i="1"/>
  <c r="M85" i="1"/>
  <c r="L85" i="1"/>
  <c r="K85" i="1"/>
  <c r="J85" i="1"/>
  <c r="I85" i="1"/>
  <c r="H85" i="1"/>
  <c r="G85" i="1"/>
  <c r="F85" i="1"/>
  <c r="M84" i="1"/>
  <c r="L84" i="1"/>
  <c r="K84" i="1"/>
  <c r="J84" i="1"/>
  <c r="I84" i="1"/>
  <c r="H84" i="1"/>
  <c r="G84" i="1"/>
  <c r="F84" i="1"/>
  <c r="M82" i="1"/>
  <c r="L82" i="1"/>
  <c r="K82" i="1"/>
  <c r="J82" i="1"/>
  <c r="I82" i="1"/>
  <c r="H82" i="1"/>
  <c r="G82" i="1"/>
  <c r="F82" i="1"/>
  <c r="M81" i="1"/>
  <c r="L81" i="1"/>
  <c r="K81" i="1"/>
  <c r="J81" i="1"/>
  <c r="I81" i="1"/>
  <c r="H81" i="1"/>
  <c r="G81" i="1"/>
  <c r="F81" i="1"/>
  <c r="M80" i="1"/>
  <c r="L80" i="1"/>
  <c r="K80" i="1"/>
  <c r="J80" i="1"/>
  <c r="I80" i="1"/>
  <c r="H80" i="1"/>
  <c r="G80" i="1"/>
  <c r="F80" i="1"/>
  <c r="M79" i="1"/>
  <c r="L79" i="1"/>
  <c r="K79" i="1"/>
  <c r="J79" i="1"/>
  <c r="I79" i="1"/>
  <c r="H79" i="1"/>
  <c r="G79" i="1"/>
  <c r="F79" i="1"/>
  <c r="M78" i="1"/>
  <c r="L78" i="1"/>
  <c r="K78" i="1"/>
  <c r="J78" i="1"/>
  <c r="I78" i="1"/>
  <c r="H78" i="1"/>
  <c r="G78" i="1"/>
  <c r="F78" i="1"/>
  <c r="M77" i="1"/>
  <c r="L77" i="1"/>
  <c r="K77" i="1"/>
  <c r="J77" i="1"/>
  <c r="I77" i="1"/>
  <c r="H77" i="1"/>
  <c r="G77" i="1"/>
  <c r="F77" i="1"/>
  <c r="M76" i="1"/>
  <c r="L76" i="1"/>
  <c r="K76" i="1"/>
  <c r="J76" i="1"/>
  <c r="I76" i="1"/>
  <c r="H76" i="1"/>
  <c r="G76" i="1"/>
  <c r="F76" i="1"/>
  <c r="M75" i="1"/>
  <c r="L75" i="1"/>
  <c r="K75" i="1"/>
  <c r="J75" i="1"/>
  <c r="I75" i="1"/>
  <c r="H75" i="1"/>
  <c r="G75" i="1"/>
  <c r="F75" i="1"/>
  <c r="M74" i="1"/>
  <c r="L74" i="1"/>
  <c r="K74" i="1"/>
  <c r="J74" i="1"/>
  <c r="I74" i="1"/>
  <c r="H74" i="1"/>
  <c r="G74" i="1"/>
  <c r="F74" i="1"/>
  <c r="M73" i="1"/>
  <c r="L73" i="1"/>
  <c r="K73" i="1"/>
  <c r="J73" i="1"/>
  <c r="I73" i="1"/>
  <c r="H73" i="1"/>
  <c r="G73" i="1"/>
  <c r="F73" i="1"/>
  <c r="M72" i="1"/>
  <c r="L72" i="1"/>
  <c r="K72" i="1"/>
  <c r="J72" i="1"/>
  <c r="I72" i="1"/>
  <c r="H72" i="1"/>
  <c r="G72" i="1"/>
  <c r="F72" i="1"/>
  <c r="M71" i="1"/>
  <c r="L71" i="1"/>
  <c r="K71" i="1"/>
  <c r="J71" i="1"/>
  <c r="I71" i="1"/>
  <c r="H71" i="1"/>
  <c r="G71" i="1"/>
  <c r="F71" i="1"/>
  <c r="M70" i="1"/>
  <c r="L70" i="1"/>
  <c r="K70" i="1"/>
  <c r="J70" i="1"/>
  <c r="I70" i="1"/>
  <c r="H70" i="1"/>
  <c r="G70" i="1"/>
  <c r="F70" i="1"/>
  <c r="M69" i="1"/>
  <c r="L69" i="1"/>
  <c r="K69" i="1"/>
  <c r="J69" i="1"/>
  <c r="I69" i="1"/>
  <c r="H69" i="1"/>
  <c r="G69" i="1"/>
  <c r="F69" i="1"/>
  <c r="M68" i="1"/>
  <c r="L68" i="1"/>
  <c r="K68" i="1"/>
  <c r="J68" i="1"/>
  <c r="I68" i="1"/>
  <c r="H68" i="1"/>
  <c r="G68" i="1"/>
  <c r="F68" i="1"/>
  <c r="M67" i="1"/>
  <c r="L67" i="1"/>
  <c r="K67" i="1"/>
  <c r="J67" i="1"/>
  <c r="I67" i="1"/>
  <c r="H67" i="1"/>
  <c r="G67" i="1"/>
  <c r="F67" i="1"/>
  <c r="M66" i="1"/>
  <c r="L66" i="1"/>
  <c r="K66" i="1"/>
  <c r="J66" i="1"/>
  <c r="I66" i="1"/>
  <c r="H66" i="1"/>
  <c r="G66" i="1"/>
  <c r="F66" i="1"/>
  <c r="M65" i="1"/>
  <c r="L65" i="1"/>
  <c r="K65" i="1"/>
  <c r="J65" i="1"/>
  <c r="I65" i="1"/>
  <c r="H65" i="1"/>
  <c r="G65" i="1"/>
  <c r="F65" i="1"/>
  <c r="M64" i="1"/>
  <c r="L64" i="1"/>
  <c r="K64" i="1"/>
  <c r="J64" i="1"/>
  <c r="I64" i="1"/>
  <c r="H64" i="1"/>
  <c r="G64" i="1"/>
  <c r="F64" i="1"/>
  <c r="M63" i="1"/>
  <c r="L63" i="1"/>
  <c r="K63" i="1"/>
  <c r="J63" i="1"/>
  <c r="I63" i="1"/>
  <c r="H63" i="1"/>
  <c r="G63" i="1"/>
  <c r="F63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F61" i="1"/>
  <c r="M60" i="1"/>
  <c r="L60" i="1"/>
  <c r="K60" i="1"/>
  <c r="J60" i="1"/>
  <c r="I60" i="1"/>
  <c r="H60" i="1"/>
  <c r="G60" i="1"/>
  <c r="F60" i="1"/>
  <c r="M59" i="1"/>
  <c r="L59" i="1"/>
  <c r="K59" i="1"/>
  <c r="J59" i="1"/>
  <c r="I59" i="1"/>
  <c r="H59" i="1"/>
  <c r="G59" i="1"/>
  <c r="F59" i="1"/>
  <c r="M58" i="1"/>
  <c r="L58" i="1"/>
  <c r="K58" i="1"/>
  <c r="J58" i="1"/>
  <c r="I58" i="1"/>
  <c r="H58" i="1"/>
  <c r="G58" i="1"/>
  <c r="F58" i="1"/>
  <c r="M57" i="1"/>
  <c r="L57" i="1"/>
  <c r="K57" i="1"/>
  <c r="J57" i="1"/>
  <c r="I57" i="1"/>
  <c r="H57" i="1"/>
  <c r="G57" i="1"/>
  <c r="F57" i="1"/>
  <c r="M56" i="1"/>
  <c r="L56" i="1"/>
  <c r="K56" i="1"/>
  <c r="J56" i="1"/>
  <c r="I56" i="1"/>
  <c r="H56" i="1"/>
  <c r="G56" i="1"/>
  <c r="F56" i="1"/>
  <c r="M55" i="1"/>
  <c r="L55" i="1"/>
  <c r="K55" i="1"/>
  <c r="J55" i="1"/>
  <c r="I55" i="1"/>
  <c r="H55" i="1"/>
  <c r="G55" i="1"/>
  <c r="F55" i="1"/>
  <c r="M54" i="1"/>
  <c r="L54" i="1"/>
  <c r="K54" i="1"/>
  <c r="J54" i="1"/>
  <c r="I54" i="1"/>
  <c r="H54" i="1"/>
  <c r="G54" i="1"/>
  <c r="F54" i="1"/>
  <c r="M53" i="1"/>
  <c r="L53" i="1"/>
  <c r="K53" i="1"/>
  <c r="J53" i="1"/>
  <c r="I53" i="1"/>
  <c r="H53" i="1"/>
  <c r="G53" i="1"/>
  <c r="F53" i="1"/>
  <c r="M52" i="1"/>
  <c r="L52" i="1"/>
  <c r="K52" i="1"/>
  <c r="J52" i="1"/>
  <c r="I52" i="1"/>
  <c r="H52" i="1"/>
  <c r="G52" i="1"/>
  <c r="F52" i="1"/>
  <c r="M51" i="1"/>
  <c r="L51" i="1"/>
  <c r="K51" i="1"/>
  <c r="J51" i="1"/>
  <c r="I51" i="1"/>
  <c r="H51" i="1"/>
  <c r="G51" i="1"/>
  <c r="F51" i="1"/>
  <c r="M50" i="1"/>
  <c r="L50" i="1"/>
  <c r="K50" i="1"/>
  <c r="J50" i="1"/>
  <c r="I50" i="1"/>
  <c r="H50" i="1"/>
  <c r="G50" i="1"/>
  <c r="F50" i="1"/>
  <c r="M49" i="1"/>
  <c r="L49" i="1"/>
  <c r="K49" i="1"/>
  <c r="J49" i="1"/>
  <c r="I49" i="1"/>
  <c r="H49" i="1"/>
  <c r="G49" i="1"/>
  <c r="F49" i="1"/>
  <c r="M48" i="1"/>
  <c r="L48" i="1"/>
  <c r="K48" i="1"/>
  <c r="J48" i="1"/>
  <c r="I48" i="1"/>
  <c r="H48" i="1"/>
  <c r="G48" i="1"/>
  <c r="F48" i="1"/>
  <c r="M47" i="1"/>
  <c r="L47" i="1"/>
  <c r="K47" i="1"/>
  <c r="J47" i="1"/>
  <c r="I47" i="1"/>
  <c r="H47" i="1"/>
  <c r="G47" i="1"/>
  <c r="F47" i="1"/>
  <c r="M46" i="1"/>
  <c r="L46" i="1"/>
  <c r="K46" i="1"/>
  <c r="J46" i="1"/>
  <c r="I46" i="1"/>
  <c r="H46" i="1"/>
  <c r="G46" i="1"/>
  <c r="F46" i="1"/>
  <c r="M45" i="1"/>
  <c r="L45" i="1"/>
  <c r="K45" i="1"/>
  <c r="J45" i="1"/>
  <c r="I45" i="1"/>
  <c r="H45" i="1"/>
  <c r="G45" i="1"/>
  <c r="F45" i="1"/>
  <c r="M44" i="1"/>
  <c r="L44" i="1"/>
  <c r="K44" i="1"/>
  <c r="J44" i="1"/>
  <c r="I44" i="1"/>
  <c r="H44" i="1"/>
  <c r="G44" i="1"/>
  <c r="F44" i="1"/>
  <c r="M43" i="1"/>
  <c r="L43" i="1"/>
  <c r="K43" i="1"/>
  <c r="J43" i="1"/>
  <c r="I43" i="1"/>
  <c r="H43" i="1"/>
  <c r="G43" i="1"/>
  <c r="F43" i="1"/>
  <c r="M42" i="1"/>
  <c r="L42" i="1"/>
  <c r="K42" i="1"/>
  <c r="J42" i="1"/>
  <c r="I42" i="1"/>
  <c r="H42" i="1"/>
  <c r="G42" i="1"/>
  <c r="F42" i="1"/>
  <c r="M41" i="1"/>
  <c r="L41" i="1"/>
  <c r="K41" i="1"/>
  <c r="J41" i="1"/>
  <c r="I41" i="1"/>
  <c r="H41" i="1"/>
  <c r="D41" i="1" s="1"/>
  <c r="G41" i="1"/>
  <c r="F41" i="1"/>
  <c r="M40" i="1"/>
  <c r="L40" i="1"/>
  <c r="K40" i="1"/>
  <c r="J40" i="1"/>
  <c r="I40" i="1"/>
  <c r="H40" i="1"/>
  <c r="D40" i="1" s="1"/>
  <c r="G40" i="1"/>
  <c r="F40" i="1"/>
  <c r="M39" i="1"/>
  <c r="L39" i="1"/>
  <c r="K39" i="1"/>
  <c r="J39" i="1"/>
  <c r="I39" i="1"/>
  <c r="H39" i="1"/>
  <c r="G39" i="1"/>
  <c r="F39" i="1"/>
  <c r="M38" i="1"/>
  <c r="L38" i="1"/>
  <c r="K38" i="1"/>
  <c r="J38" i="1"/>
  <c r="I38" i="1"/>
  <c r="H38" i="1"/>
  <c r="G38" i="1"/>
  <c r="F38" i="1"/>
  <c r="M37" i="1"/>
  <c r="L37" i="1"/>
  <c r="K37" i="1"/>
  <c r="J37" i="1"/>
  <c r="I37" i="1"/>
  <c r="H37" i="1"/>
  <c r="G37" i="1"/>
  <c r="F37" i="1"/>
  <c r="M36" i="1"/>
  <c r="L36" i="1"/>
  <c r="K36" i="1"/>
  <c r="J36" i="1"/>
  <c r="I36" i="1"/>
  <c r="H36" i="1"/>
  <c r="G36" i="1"/>
  <c r="F36" i="1"/>
  <c r="M35" i="1"/>
  <c r="L35" i="1"/>
  <c r="K35" i="1"/>
  <c r="J35" i="1"/>
  <c r="I35" i="1"/>
  <c r="H35" i="1"/>
  <c r="G35" i="1"/>
  <c r="F35" i="1"/>
  <c r="M33" i="1"/>
  <c r="L33" i="1"/>
  <c r="K33" i="1"/>
  <c r="J33" i="1"/>
  <c r="I33" i="1"/>
  <c r="H33" i="1"/>
  <c r="G33" i="1"/>
  <c r="F33" i="1"/>
  <c r="M32" i="1"/>
  <c r="L32" i="1"/>
  <c r="K32" i="1"/>
  <c r="J32" i="1"/>
  <c r="I32" i="1"/>
  <c r="H32" i="1"/>
  <c r="G32" i="1"/>
  <c r="F32" i="1"/>
  <c r="M31" i="1"/>
  <c r="L31" i="1"/>
  <c r="K31" i="1"/>
  <c r="J31" i="1"/>
  <c r="I31" i="1"/>
  <c r="H31" i="1"/>
  <c r="G31" i="1"/>
  <c r="F31" i="1"/>
  <c r="M30" i="1"/>
  <c r="L30" i="1"/>
  <c r="K30" i="1"/>
  <c r="J30" i="1"/>
  <c r="I30" i="1"/>
  <c r="H30" i="1"/>
  <c r="G30" i="1"/>
  <c r="F30" i="1"/>
  <c r="M29" i="1"/>
  <c r="L29" i="1"/>
  <c r="K29" i="1"/>
  <c r="J29" i="1"/>
  <c r="I29" i="1"/>
  <c r="H29" i="1"/>
  <c r="G29" i="1"/>
  <c r="F29" i="1"/>
  <c r="M28" i="1"/>
  <c r="L28" i="1"/>
  <c r="K28" i="1"/>
  <c r="J28" i="1"/>
  <c r="I28" i="1"/>
  <c r="H28" i="1"/>
  <c r="G28" i="1"/>
  <c r="F28" i="1"/>
  <c r="M27" i="1"/>
  <c r="L27" i="1"/>
  <c r="K27" i="1"/>
  <c r="J27" i="1"/>
  <c r="I27" i="1"/>
  <c r="H27" i="1"/>
  <c r="G27" i="1"/>
  <c r="F27" i="1"/>
  <c r="M26" i="1"/>
  <c r="L26" i="1"/>
  <c r="K26" i="1"/>
  <c r="J26" i="1"/>
  <c r="I26" i="1"/>
  <c r="H26" i="1"/>
  <c r="G26" i="1"/>
  <c r="F26" i="1"/>
  <c r="M24" i="1"/>
  <c r="L24" i="1"/>
  <c r="K24" i="1"/>
  <c r="J24" i="1"/>
  <c r="I24" i="1"/>
  <c r="H24" i="1"/>
  <c r="G24" i="1"/>
  <c r="F24" i="1"/>
  <c r="M23" i="1"/>
  <c r="L23" i="1"/>
  <c r="K23" i="1"/>
  <c r="J23" i="1"/>
  <c r="I23" i="1"/>
  <c r="H23" i="1"/>
  <c r="G23" i="1"/>
  <c r="F23" i="1"/>
  <c r="M22" i="1"/>
  <c r="L22" i="1"/>
  <c r="K22" i="1"/>
  <c r="J22" i="1"/>
  <c r="I22" i="1"/>
  <c r="H22" i="1"/>
  <c r="G22" i="1"/>
  <c r="F22" i="1"/>
  <c r="M21" i="1"/>
  <c r="L21" i="1"/>
  <c r="K21" i="1"/>
  <c r="J21" i="1"/>
  <c r="I21" i="1"/>
  <c r="H21" i="1"/>
  <c r="G21" i="1"/>
  <c r="F21" i="1"/>
  <c r="M20" i="1"/>
  <c r="L20" i="1"/>
  <c r="K20" i="1"/>
  <c r="J20" i="1"/>
  <c r="I20" i="1"/>
  <c r="H20" i="1"/>
  <c r="G20" i="1"/>
  <c r="F20" i="1"/>
  <c r="M19" i="1"/>
  <c r="L19" i="1"/>
  <c r="K19" i="1"/>
  <c r="J19" i="1"/>
  <c r="I19" i="1"/>
  <c r="H19" i="1"/>
  <c r="G19" i="1"/>
  <c r="F19" i="1"/>
  <c r="M18" i="1"/>
  <c r="L18" i="1"/>
  <c r="K18" i="1"/>
  <c r="J18" i="1"/>
  <c r="I18" i="1"/>
  <c r="H18" i="1"/>
  <c r="G18" i="1"/>
  <c r="F18" i="1"/>
  <c r="J17" i="1"/>
  <c r="H17" i="1"/>
  <c r="F17" i="1"/>
  <c r="M15" i="1"/>
  <c r="L15" i="1"/>
  <c r="K15" i="1"/>
  <c r="J15" i="1"/>
  <c r="I15" i="1"/>
  <c r="H15" i="1"/>
  <c r="G15" i="1"/>
  <c r="F15" i="1"/>
  <c r="M14" i="1"/>
  <c r="L14" i="1"/>
  <c r="K14" i="1"/>
  <c r="J14" i="1"/>
  <c r="I14" i="1"/>
  <c r="H14" i="1"/>
  <c r="G14" i="1"/>
  <c r="F14" i="1"/>
  <c r="M13" i="1"/>
  <c r="L13" i="1"/>
  <c r="K13" i="1"/>
  <c r="J13" i="1"/>
  <c r="I13" i="1"/>
  <c r="H13" i="1"/>
  <c r="G13" i="1"/>
  <c r="F13" i="1"/>
  <c r="M12" i="1"/>
  <c r="L12" i="1"/>
  <c r="K12" i="1"/>
  <c r="J12" i="1"/>
  <c r="I12" i="1"/>
  <c r="H12" i="1"/>
  <c r="G12" i="1"/>
  <c r="F12" i="1"/>
  <c r="M11" i="1"/>
  <c r="L11" i="1"/>
  <c r="K11" i="1"/>
  <c r="J11" i="1"/>
  <c r="I11" i="1"/>
  <c r="H11" i="1"/>
  <c r="G11" i="1"/>
  <c r="F11" i="1"/>
  <c r="M10" i="1"/>
  <c r="L10" i="1"/>
  <c r="K10" i="1"/>
  <c r="J10" i="1"/>
  <c r="I10" i="1"/>
  <c r="H10" i="1"/>
  <c r="G10" i="1"/>
  <c r="F10" i="1"/>
  <c r="M9" i="1"/>
  <c r="L9" i="1"/>
  <c r="K9" i="1"/>
  <c r="J9" i="1"/>
  <c r="I9" i="1"/>
  <c r="H9" i="1"/>
  <c r="G9" i="1"/>
  <c r="F9" i="1"/>
  <c r="M8" i="1"/>
  <c r="L8" i="1"/>
  <c r="K8" i="1"/>
  <c r="J8" i="1"/>
  <c r="I8" i="1"/>
  <c r="H8" i="1"/>
  <c r="G8" i="1"/>
  <c r="F8" i="1"/>
  <c r="M7" i="1"/>
  <c r="L7" i="1"/>
  <c r="K7" i="1"/>
  <c r="J7" i="1"/>
  <c r="I7" i="1"/>
  <c r="H7" i="1"/>
  <c r="G7" i="1"/>
  <c r="F7" i="1"/>
  <c r="M5" i="1"/>
  <c r="M6" i="1" s="1"/>
  <c r="L5" i="1"/>
  <c r="K5" i="1"/>
  <c r="K6" i="1" s="1"/>
  <c r="J5" i="1"/>
  <c r="I5" i="1"/>
  <c r="I6" i="1" s="1"/>
  <c r="H5" i="1"/>
  <c r="G5" i="1"/>
  <c r="G6" i="1" s="1"/>
  <c r="F5" i="1"/>
  <c r="D79" i="1" l="1"/>
  <c r="E21" i="1"/>
  <c r="E206" i="1"/>
  <c r="E93" i="1"/>
  <c r="E96" i="1"/>
  <c r="E97" i="1"/>
  <c r="E105" i="1"/>
  <c r="E129" i="1"/>
  <c r="E145" i="1"/>
  <c r="E165" i="1"/>
  <c r="E169" i="1"/>
  <c r="E173" i="1"/>
  <c r="E27" i="1"/>
  <c r="E45" i="1"/>
  <c r="E54" i="1"/>
  <c r="E57" i="1"/>
  <c r="E60" i="1"/>
  <c r="E69" i="1"/>
  <c r="E75" i="1"/>
  <c r="E78" i="1"/>
  <c r="E137" i="1"/>
  <c r="D28" i="1"/>
  <c r="D73" i="1"/>
  <c r="E85" i="1"/>
  <c r="E121" i="1"/>
  <c r="D191" i="1"/>
  <c r="E211" i="1"/>
  <c r="E212" i="1"/>
  <c r="E214" i="1"/>
  <c r="K242" i="1"/>
  <c r="E218" i="1"/>
  <c r="E220" i="1"/>
  <c r="K246" i="1"/>
  <c r="E245" i="1"/>
  <c r="K250" i="1"/>
  <c r="D12" i="1"/>
  <c r="D33" i="1"/>
  <c r="J6" i="1"/>
  <c r="E33" i="1"/>
  <c r="E157" i="1"/>
  <c r="E161" i="1"/>
  <c r="E185" i="1"/>
  <c r="E189" i="1"/>
  <c r="E203" i="1"/>
  <c r="E204" i="1"/>
  <c r="D13" i="1"/>
  <c r="H83" i="1"/>
  <c r="E89" i="1"/>
  <c r="E113" i="1"/>
  <c r="E41" i="1"/>
  <c r="E44" i="1"/>
  <c r="E53" i="1"/>
  <c r="E149" i="1"/>
  <c r="E153" i="1"/>
  <c r="E177" i="1"/>
  <c r="E181" i="1"/>
  <c r="F6" i="1"/>
  <c r="D29" i="1"/>
  <c r="D31" i="1"/>
  <c r="E46" i="1"/>
  <c r="E47" i="1"/>
  <c r="E49" i="1"/>
  <c r="E52" i="1"/>
  <c r="E61" i="1"/>
  <c r="E70" i="1"/>
  <c r="E71" i="1"/>
  <c r="E73" i="1"/>
  <c r="F215" i="1"/>
  <c r="E8" i="1"/>
  <c r="E11" i="1"/>
  <c r="E36" i="1"/>
  <c r="D74" i="1"/>
  <c r="E80" i="1"/>
  <c r="E82" i="1"/>
  <c r="E117" i="1"/>
  <c r="E28" i="1"/>
  <c r="E62" i="1"/>
  <c r="E63" i="1"/>
  <c r="E65" i="1"/>
  <c r="E68" i="1"/>
  <c r="E74" i="1"/>
  <c r="D80" i="1"/>
  <c r="D82" i="1"/>
  <c r="E109" i="1"/>
  <c r="E112" i="1"/>
  <c r="E141" i="1"/>
  <c r="E191" i="1"/>
  <c r="I215" i="1"/>
  <c r="E196" i="1"/>
  <c r="F242" i="1"/>
  <c r="G246" i="1"/>
  <c r="D26" i="1"/>
  <c r="L6" i="1"/>
  <c r="J16" i="1"/>
  <c r="E12" i="1"/>
  <c r="E29" i="1"/>
  <c r="E30" i="1"/>
  <c r="E32" i="1"/>
  <c r="D75" i="1"/>
  <c r="D78" i="1"/>
  <c r="E101" i="1"/>
  <c r="E104" i="1"/>
  <c r="E133" i="1"/>
  <c r="E210" i="1"/>
  <c r="D249" i="1"/>
  <c r="D10" i="1"/>
  <c r="E55" i="1"/>
  <c r="E125" i="1"/>
  <c r="E198" i="1"/>
  <c r="E202" i="1"/>
  <c r="H242" i="1"/>
  <c r="G242" i="1"/>
  <c r="E222" i="1"/>
  <c r="E225" i="1"/>
  <c r="E228" i="1"/>
  <c r="E231" i="1"/>
  <c r="E234" i="1"/>
  <c r="E237" i="1"/>
  <c r="E240" i="1"/>
  <c r="E9" i="1"/>
  <c r="K16" i="1"/>
  <c r="E14" i="1"/>
  <c r="E20" i="1"/>
  <c r="D27" i="1"/>
  <c r="E13" i="1"/>
  <c r="E15" i="1"/>
  <c r="G17" i="1"/>
  <c r="E86" i="1"/>
  <c r="E87" i="1"/>
  <c r="E94" i="1"/>
  <c r="E95" i="1"/>
  <c r="E102" i="1"/>
  <c r="E103" i="1"/>
  <c r="E110" i="1"/>
  <c r="E111" i="1"/>
  <c r="E118" i="1"/>
  <c r="E119" i="1"/>
  <c r="E120" i="1"/>
  <c r="E126" i="1"/>
  <c r="E127" i="1"/>
  <c r="E134" i="1"/>
  <c r="E135" i="1"/>
  <c r="E142" i="1"/>
  <c r="E143" i="1"/>
  <c r="E150" i="1"/>
  <c r="E151" i="1"/>
  <c r="E158" i="1"/>
  <c r="E159" i="1"/>
  <c r="E166" i="1"/>
  <c r="E167" i="1"/>
  <c r="E174" i="1"/>
  <c r="E175" i="1"/>
  <c r="E182" i="1"/>
  <c r="E183" i="1"/>
  <c r="E190" i="1"/>
  <c r="E194" i="1"/>
  <c r="K215" i="1"/>
  <c r="E223" i="1"/>
  <c r="E226" i="1"/>
  <c r="E229" i="1"/>
  <c r="E232" i="1"/>
  <c r="E235" i="1"/>
  <c r="E238" i="1"/>
  <c r="E241" i="1"/>
  <c r="M16" i="1"/>
  <c r="D5" i="1"/>
  <c r="L83" i="1"/>
  <c r="G34" i="1"/>
  <c r="I16" i="1"/>
  <c r="D11" i="1"/>
  <c r="D15" i="1"/>
  <c r="E23" i="1"/>
  <c r="E24" i="1"/>
  <c r="K25" i="1"/>
  <c r="D30" i="1"/>
  <c r="D32" i="1"/>
  <c r="E35" i="1"/>
  <c r="M34" i="1"/>
  <c r="M83" i="1" s="1"/>
  <c r="E40" i="1"/>
  <c r="E42" i="1"/>
  <c r="E43" i="1"/>
  <c r="E50" i="1"/>
  <c r="E51" i="1"/>
  <c r="E58" i="1"/>
  <c r="E59" i="1"/>
  <c r="E66" i="1"/>
  <c r="E67" i="1"/>
  <c r="D72" i="1"/>
  <c r="E76" i="1"/>
  <c r="E77" i="1"/>
  <c r="D81" i="1"/>
  <c r="G193" i="1"/>
  <c r="L193" i="1"/>
  <c r="E92" i="1"/>
  <c r="E100" i="1"/>
  <c r="E108" i="1"/>
  <c r="E124" i="1"/>
  <c r="E132" i="1"/>
  <c r="E140" i="1"/>
  <c r="E148" i="1"/>
  <c r="E156" i="1"/>
  <c r="E164" i="1"/>
  <c r="E172" i="1"/>
  <c r="E180" i="1"/>
  <c r="E188" i="1"/>
  <c r="E199" i="1"/>
  <c r="E200" i="1"/>
  <c r="E207" i="1"/>
  <c r="E208" i="1"/>
  <c r="I242" i="1"/>
  <c r="D76" i="1"/>
  <c r="E79" i="1"/>
  <c r="L215" i="1"/>
  <c r="E197" i="1"/>
  <c r="E205" i="1"/>
  <c r="E213" i="1"/>
  <c r="M242" i="1"/>
  <c r="E219" i="1"/>
  <c r="E221" i="1"/>
  <c r="E224" i="1"/>
  <c r="E227" i="1"/>
  <c r="E230" i="1"/>
  <c r="E233" i="1"/>
  <c r="E236" i="1"/>
  <c r="E239" i="1"/>
  <c r="D244" i="1"/>
  <c r="E48" i="1"/>
  <c r="E56" i="1"/>
  <c r="E64" i="1"/>
  <c r="E72" i="1"/>
  <c r="D77" i="1"/>
  <c r="E81" i="1"/>
  <c r="D14" i="1"/>
  <c r="E22" i="1"/>
  <c r="G25" i="1"/>
  <c r="I193" i="1"/>
  <c r="E90" i="1"/>
  <c r="E91" i="1"/>
  <c r="E98" i="1"/>
  <c r="E99" i="1"/>
  <c r="E106" i="1"/>
  <c r="E107" i="1"/>
  <c r="E114" i="1"/>
  <c r="E115" i="1"/>
  <c r="E116" i="1"/>
  <c r="E122" i="1"/>
  <c r="E123" i="1"/>
  <c r="E130" i="1"/>
  <c r="E131" i="1"/>
  <c r="E138" i="1"/>
  <c r="E139" i="1"/>
  <c r="E146" i="1"/>
  <c r="E147" i="1"/>
  <c r="E154" i="1"/>
  <c r="E155" i="1"/>
  <c r="E162" i="1"/>
  <c r="E163" i="1"/>
  <c r="E170" i="1"/>
  <c r="E171" i="1"/>
  <c r="E178" i="1"/>
  <c r="E179" i="1"/>
  <c r="E186" i="1"/>
  <c r="E187" i="1"/>
  <c r="D192" i="1"/>
  <c r="M246" i="1"/>
  <c r="E248" i="1"/>
  <c r="E19" i="1"/>
  <c r="E31" i="1"/>
  <c r="I34" i="1"/>
  <c r="E88" i="1"/>
  <c r="E128" i="1"/>
  <c r="E136" i="1"/>
  <c r="E144" i="1"/>
  <c r="E152" i="1"/>
  <c r="E160" i="1"/>
  <c r="E168" i="1"/>
  <c r="E176" i="1"/>
  <c r="E184" i="1"/>
  <c r="E192" i="1"/>
  <c r="G215" i="1"/>
  <c r="K17" i="1"/>
  <c r="E39" i="1"/>
  <c r="E7" i="1"/>
  <c r="I25" i="1"/>
  <c r="K34" i="1"/>
  <c r="J83" i="1"/>
  <c r="K193" i="1"/>
  <c r="H193" i="1"/>
  <c r="E201" i="1"/>
  <c r="E209" i="1"/>
  <c r="I246" i="1"/>
  <c r="I250" i="1"/>
  <c r="E249" i="1"/>
  <c r="E10" i="1"/>
  <c r="H246" i="1"/>
  <c r="E5" i="1"/>
  <c r="E6" i="1" s="1"/>
  <c r="I17" i="1"/>
  <c r="E38" i="1"/>
  <c r="F83" i="1"/>
  <c r="E216" i="1"/>
  <c r="J242" i="1"/>
  <c r="F250" i="1"/>
  <c r="M215" i="1"/>
  <c r="J193" i="1"/>
  <c r="J246" i="1"/>
  <c r="G250" i="1"/>
  <c r="F16" i="1"/>
  <c r="H6" i="1"/>
  <c r="G16" i="1"/>
  <c r="H16" i="1"/>
  <c r="E195" i="1"/>
  <c r="L242" i="1"/>
  <c r="H250" i="1"/>
  <c r="M193" i="1"/>
  <c r="E26" i="1"/>
  <c r="E18" i="1"/>
  <c r="E37" i="1"/>
  <c r="E244" i="1"/>
  <c r="L246" i="1"/>
  <c r="J250" i="1"/>
  <c r="H215" i="1"/>
  <c r="L250" i="1"/>
  <c r="L16" i="1"/>
  <c r="E84" i="1"/>
  <c r="J215" i="1"/>
  <c r="F193" i="1"/>
  <c r="E217" i="1"/>
  <c r="F246" i="1"/>
  <c r="G83" i="1" l="1"/>
  <c r="K83" i="1"/>
  <c r="K243" i="1" s="1"/>
  <c r="K247" i="1" s="1"/>
  <c r="K251" i="1" s="1"/>
  <c r="K252" i="1" s="1"/>
  <c r="D6" i="1"/>
  <c r="E34" i="1"/>
  <c r="E17" i="1"/>
  <c r="I83" i="1"/>
  <c r="I243" i="1" s="1"/>
  <c r="I247" i="1" s="1"/>
  <c r="I251" i="1" s="1"/>
  <c r="I252" i="1" s="1"/>
  <c r="E25" i="1"/>
  <c r="E250" i="1"/>
  <c r="E246" i="1"/>
  <c r="L243" i="1"/>
  <c r="L247" i="1" s="1"/>
  <c r="L251" i="1" s="1"/>
  <c r="E16" i="1"/>
  <c r="D16" i="1"/>
  <c r="D242" i="1"/>
  <c r="E215" i="1"/>
  <c r="D83" i="1"/>
  <c r="E193" i="1"/>
  <c r="D215" i="1"/>
  <c r="M243" i="1"/>
  <c r="M247" i="1" s="1"/>
  <c r="M251" i="1" s="1"/>
  <c r="M252" i="1" s="1"/>
  <c r="G243" i="1"/>
  <c r="G247" i="1" s="1"/>
  <c r="G251" i="1" s="1"/>
  <c r="G252" i="1" s="1"/>
  <c r="D193" i="1"/>
  <c r="D250" i="1"/>
  <c r="D246" i="1"/>
  <c r="J243" i="1"/>
  <c r="J247" i="1" s="1"/>
  <c r="J251" i="1" s="1"/>
  <c r="E242" i="1"/>
  <c r="F243" i="1"/>
  <c r="H243" i="1"/>
  <c r="H247" i="1" s="1"/>
  <c r="H251" i="1" s="1"/>
  <c r="E83" i="1" l="1"/>
  <c r="E243" i="1" s="1"/>
  <c r="E247" i="1" s="1"/>
  <c r="E251" i="1" s="1"/>
  <c r="E252" i="1" s="1"/>
  <c r="F247" i="1"/>
  <c r="D243" i="1"/>
  <c r="F251" i="1" l="1"/>
  <c r="D247" i="1"/>
  <c r="D251" i="1" s="1"/>
</calcChain>
</file>

<file path=xl/sharedStrings.xml><?xml version="1.0" encoding="utf-8"?>
<sst xmlns="http://schemas.openxmlformats.org/spreadsheetml/2006/main" count="215" uniqueCount="114">
  <si>
    <t>2024년 소별 투자 세부내역(과목별) 실행</t>
    <phoneticPr fontId="5" type="noConversion"/>
  </si>
  <si>
    <t>&lt; 총괄 &gt;</t>
    <phoneticPr fontId="5" type="noConversion"/>
  </si>
  <si>
    <t>(단위: 천원)</t>
    <phoneticPr fontId="4" type="noConversion"/>
  </si>
  <si>
    <t>과목별</t>
    <phoneticPr fontId="4" type="noConversion"/>
  </si>
  <si>
    <t>공  사  건  명  별</t>
  </si>
  <si>
    <t>합   계</t>
    <phoneticPr fontId="9" type="noConversion"/>
  </si>
  <si>
    <t>장성</t>
    <phoneticPr fontId="9" type="noConversion"/>
  </si>
  <si>
    <t>도계</t>
    <phoneticPr fontId="9" type="noConversion"/>
  </si>
  <si>
    <t>화순</t>
    <phoneticPr fontId="9" type="noConversion"/>
  </si>
  <si>
    <t>본사</t>
    <phoneticPr fontId="9" type="noConversion"/>
  </si>
  <si>
    <t>규격</t>
    <phoneticPr fontId="9" type="noConversion"/>
  </si>
  <si>
    <t>수량</t>
    <phoneticPr fontId="9" type="noConversion"/>
  </si>
  <si>
    <t>금액</t>
    <phoneticPr fontId="9" type="noConversion"/>
  </si>
  <si>
    <t>사업별</t>
    <phoneticPr fontId="4" type="noConversion"/>
  </si>
  <si>
    <t>토지</t>
    <phoneticPr fontId="5" type="noConversion"/>
  </si>
  <si>
    <t>토지 계</t>
    <phoneticPr fontId="5" type="noConversion"/>
  </si>
  <si>
    <t>건물</t>
    <phoneticPr fontId="9" type="noConversion"/>
  </si>
  <si>
    <t>사업장 건물 보수</t>
  </si>
  <si>
    <t>각종</t>
  </si>
  <si>
    <t>1식</t>
    <phoneticPr fontId="9" type="noConversion"/>
  </si>
  <si>
    <t>사택 보수</t>
  </si>
  <si>
    <t>1식</t>
  </si>
  <si>
    <t>건물(위생) 난방시설 보수</t>
  </si>
  <si>
    <t>건물 계</t>
    <phoneticPr fontId="9" type="noConversion"/>
  </si>
  <si>
    <t>구축물</t>
    <phoneticPr fontId="5" type="noConversion"/>
  </si>
  <si>
    <t>o 갱    도</t>
  </si>
  <si>
    <t>o 시 설 재</t>
  </si>
  <si>
    <t>I-Beam</t>
  </si>
  <si>
    <t>G-100</t>
  </si>
  <si>
    <t>Rail</t>
  </si>
  <si>
    <t>Pipe</t>
  </si>
  <si>
    <t>I-Beam부속</t>
    <phoneticPr fontId="9" type="noConversion"/>
  </si>
  <si>
    <t>Rail부속</t>
    <phoneticPr fontId="9" type="noConversion"/>
  </si>
  <si>
    <t>I-Beam 공곡비</t>
  </si>
  <si>
    <t>기계화채탄 철쉬제작</t>
  </si>
  <si>
    <t>2.5×1.9</t>
  </si>
  <si>
    <t>채탄갱도 대형화</t>
  </si>
  <si>
    <t>각종</t>
    <phoneticPr fontId="9" type="noConversion"/>
  </si>
  <si>
    <t>o 기   타</t>
  </si>
  <si>
    <t>사업장 전기설비 안전관리(통합)</t>
  </si>
  <si>
    <t>사업장 (위생)난방시설 보수공사</t>
  </si>
  <si>
    <t>공해방지시설 보강</t>
  </si>
  <si>
    <t>중앙보일러 보수</t>
  </si>
  <si>
    <t>장명사 전기공사</t>
  </si>
  <si>
    <t>나한2사갱 배수시설교체</t>
  </si>
  <si>
    <t>도계구역 배수관 교체</t>
  </si>
  <si>
    <t>세륜기 보수(통합)</t>
    <phoneticPr fontId="9" type="noConversion"/>
  </si>
  <si>
    <t>구축물 계</t>
    <phoneticPr fontId="9" type="noConversion"/>
  </si>
  <si>
    <t>기계장치</t>
    <phoneticPr fontId="21" type="noConversion"/>
  </si>
  <si>
    <t>기계시설 안전관리(통합)</t>
  </si>
  <si>
    <t>기계시설 유지보수(통합)</t>
  </si>
  <si>
    <t>전기기기 및 안전시설 보강(통합)</t>
  </si>
  <si>
    <t>수갱시설(기계,전기) 보수(통합)</t>
  </si>
  <si>
    <t>선탄장 유지보수 공사(통합)</t>
  </si>
  <si>
    <t>갱내 펌프 보수</t>
  </si>
  <si>
    <t>펌프 및 펌프자동화 보수</t>
  </si>
  <si>
    <t>압축기 소모품 구입</t>
  </si>
  <si>
    <t>자동화설비 전장품 보수</t>
  </si>
  <si>
    <t>제재기 및 너클크레인 보수</t>
  </si>
  <si>
    <t>각종 배관 보수</t>
  </si>
  <si>
    <t>소형채준기 보수</t>
  </si>
  <si>
    <t>에어쿨링 풍관 구입</t>
  </si>
  <si>
    <t>냉난방 시설 보수</t>
  </si>
  <si>
    <t>전기기기 보수</t>
  </si>
  <si>
    <t>선탄기기 안전관리(통합)</t>
  </si>
  <si>
    <t>누전차단기 구입</t>
  </si>
  <si>
    <t>광차청소기 보수</t>
  </si>
  <si>
    <t>저압 모터 및 착암기 수리</t>
  </si>
  <si>
    <t>에어쿨링머신 보수</t>
  </si>
  <si>
    <t>방폭장비 보강</t>
  </si>
  <si>
    <t>자동화설비 부품 구입</t>
  </si>
  <si>
    <t>제재기 및 적재기 보수</t>
  </si>
  <si>
    <t>압축기 애프터쿨러 구입</t>
  </si>
  <si>
    <t>2set</t>
  </si>
  <si>
    <t>본관 보일러 구입설치</t>
  </si>
  <si>
    <t>300,000KCAL/hr)</t>
  </si>
  <si>
    <t>갱내변압기 원격제어장치 보강</t>
  </si>
  <si>
    <t>방폭형 기중부하개폐기 구입</t>
  </si>
  <si>
    <t>가스원격감시장치 보강</t>
  </si>
  <si>
    <t>업무전산화(통합)</t>
  </si>
  <si>
    <t>네트워크 장비 보강</t>
  </si>
  <si>
    <t>서버 이중화</t>
  </si>
  <si>
    <t>정보보안 장비 보강</t>
  </si>
  <si>
    <t>개인정보 장비 보강</t>
  </si>
  <si>
    <t>기계장치 계</t>
    <phoneticPr fontId="5" type="noConversion"/>
  </si>
  <si>
    <t>차량운반구</t>
    <phoneticPr fontId="9" type="noConversion"/>
  </si>
  <si>
    <t>축전차 안전관리(통합)</t>
  </si>
  <si>
    <t>중기 보수</t>
  </si>
  <si>
    <t>지게차 보수</t>
  </si>
  <si>
    <t>록카쇼벨 보수</t>
  </si>
  <si>
    <t>광차 보수</t>
  </si>
  <si>
    <t>친환경 차량 구매</t>
  </si>
  <si>
    <t>2대</t>
    <phoneticPr fontId="9" type="noConversion"/>
  </si>
  <si>
    <t>불도저 보수</t>
    <phoneticPr fontId="9" type="noConversion"/>
  </si>
  <si>
    <t>차량운반구 계</t>
    <phoneticPr fontId="5" type="noConversion"/>
  </si>
  <si>
    <t>공기구비품</t>
    <phoneticPr fontId="9" type="noConversion"/>
  </si>
  <si>
    <t>비품 구입</t>
  </si>
  <si>
    <t>수중펌프 구입</t>
  </si>
  <si>
    <t>각종 검정장비 구입</t>
  </si>
  <si>
    <t>가스검정기센서 구입</t>
  </si>
  <si>
    <t>가스감지센서 구입</t>
  </si>
  <si>
    <t>CH4 0~5%</t>
  </si>
  <si>
    <t>공기구비품 계</t>
    <phoneticPr fontId="5" type="noConversion"/>
  </si>
  <si>
    <t>유형자산 합계</t>
    <phoneticPr fontId="5" type="noConversion"/>
  </si>
  <si>
    <t>무형
자산</t>
    <phoneticPr fontId="9" type="noConversion"/>
  </si>
  <si>
    <t>소프트웨어 구입</t>
  </si>
  <si>
    <t>무형자산 계</t>
    <phoneticPr fontId="5" type="noConversion"/>
  </si>
  <si>
    <t>유형+무형자산 계</t>
    <phoneticPr fontId="5" type="noConversion"/>
  </si>
  <si>
    <t>기타
비유동</t>
    <phoneticPr fontId="5" type="noConversion"/>
  </si>
  <si>
    <t>사택 임차보증금</t>
  </si>
  <si>
    <t>6채</t>
    <phoneticPr fontId="9" type="noConversion"/>
  </si>
  <si>
    <t>비유동 계</t>
    <phoneticPr fontId="5" type="noConversion"/>
  </si>
  <si>
    <t>총      계</t>
    <phoneticPr fontId="5" type="noConversion"/>
  </si>
  <si>
    <t>확인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</si>
</sst>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76" formatCode="General&quot;식&quot;"/>
    <numFmt numFmtId="177" formatCode="#,##0_ ;[Red]\-#,##0\ "/>
    <numFmt numFmtId="178" formatCode="#,##0\ &quot;건&quot;"/>
    <numFmt numFmtId="179" formatCode="#,##0_ "/>
    <numFmt numFmtId="180" formatCode="#,##0&quot;M&quot;"/>
    <numFmt numFmtId="181" formatCode="#,##0&quot;m&quot;"/>
    <numFmt numFmtId="182" formatCode="#,##0&quot;톤&quot;"/>
    <numFmt numFmtId="183" formatCode="#,##0&quot;식&quot;"/>
    <numFmt numFmtId="184" formatCode="#,##0&quot;set&quot;"/>
    <numFmt numFmtId="185" formatCode="General&quot;m&quot;"/>
    <numFmt numFmtId="186" formatCode="General&quot;대&quot;"/>
    <numFmt numFmtId="187" formatCode="General&quot;개&quot;"/>
    <numFmt numFmtId="188" formatCode="General&quot;등&quot;"/>
    <numFmt numFmtId="189" formatCode="General&quot;채&quot;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10"/>
      <color rgb="FF0000FF"/>
      <name val="굴림"/>
      <family val="3"/>
      <charset val="129"/>
    </font>
    <font>
      <sz val="10"/>
      <color rgb="FFFF00FF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rgb="FF0000FF"/>
      <name val="굴림"/>
      <family val="3"/>
      <charset val="129"/>
    </font>
    <font>
      <u/>
      <sz val="10"/>
      <name val="굴림"/>
      <family val="3"/>
      <charset val="129"/>
    </font>
    <font>
      <u/>
      <sz val="10"/>
      <color rgb="FF0000FF"/>
      <name val="굴림"/>
      <family val="3"/>
      <charset val="129"/>
    </font>
    <font>
      <u/>
      <sz val="10"/>
      <color rgb="FFFF00FF"/>
      <name val="굴림"/>
      <family val="3"/>
      <charset val="129"/>
    </font>
    <font>
      <u val="singleAccounting"/>
      <sz val="10"/>
      <name val="굴림"/>
      <family val="3"/>
      <charset val="129"/>
    </font>
    <font>
      <u val="singleAccounting"/>
      <sz val="10"/>
      <color rgb="FF0000FF"/>
      <name val="굴림"/>
      <family val="3"/>
      <charset val="129"/>
    </font>
    <font>
      <sz val="14"/>
      <name val="굴림체"/>
      <family val="3"/>
      <charset val="129"/>
    </font>
    <font>
      <sz val="10"/>
      <name val="나눔고딕 ExtraBold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name val="나눔고딕 ExtraBold"/>
      <family val="3"/>
      <charset val="129"/>
    </font>
    <font>
      <sz val="10"/>
      <color rgb="FFFF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9" fillId="0" borderId="0"/>
    <xf numFmtId="0" fontId="2" fillId="0" borderId="0"/>
  </cellStyleXfs>
  <cellXfs count="246">
    <xf numFmtId="0" fontId="0" fillId="0" borderId="0" xfId="0">
      <alignment vertical="center"/>
    </xf>
    <xf numFmtId="41" fontId="3" fillId="0" borderId="0" xfId="1" quotePrefix="1" applyFont="1" applyFill="1" applyAlignment="1">
      <alignment horizontal="left" vertical="center"/>
    </xf>
    <xf numFmtId="41" fontId="6" fillId="0" borderId="0" xfId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13" fontId="6" fillId="0" borderId="0" xfId="1" quotePrefix="1" applyNumberFormat="1" applyFont="1" applyFill="1" applyAlignment="1">
      <alignment horizontal="right" vertical="center"/>
    </xf>
    <xf numFmtId="41" fontId="6" fillId="0" borderId="0" xfId="1" applyFont="1" applyFill="1" applyAlignment="1">
      <alignment horizontal="right" vertical="center"/>
    </xf>
    <xf numFmtId="41" fontId="6" fillId="0" borderId="0" xfId="2" quotePrefix="1" applyFont="1" applyFill="1" applyAlignment="1">
      <alignment horizontal="right" vertical="center"/>
    </xf>
    <xf numFmtId="13" fontId="6" fillId="0" borderId="0" xfId="1" quotePrefix="1" applyNumberFormat="1" applyFont="1" applyFill="1" applyAlignment="1">
      <alignment horizontal="left" vertical="center"/>
    </xf>
    <xf numFmtId="41" fontId="7" fillId="0" borderId="0" xfId="1" applyFont="1" applyFill="1" applyAlignment="1">
      <alignment horizontal="left" vertical="center"/>
    </xf>
    <xf numFmtId="41" fontId="6" fillId="0" borderId="0" xfId="1" applyFont="1" applyFill="1" applyAlignment="1">
      <alignment vertical="center"/>
    </xf>
    <xf numFmtId="41" fontId="6" fillId="0" borderId="0" xfId="2" applyFont="1" applyFill="1" applyAlignment="1">
      <alignment vertical="center"/>
    </xf>
    <xf numFmtId="49" fontId="8" fillId="2" borderId="2" xfId="1" applyNumberFormat="1" applyFont="1" applyFill="1" applyBorder="1" applyAlignment="1">
      <alignment horizontal="centerContinuous" vertical="center"/>
    </xf>
    <xf numFmtId="49" fontId="8" fillId="2" borderId="4" xfId="1" applyNumberFormat="1" applyFont="1" applyFill="1" applyBorder="1" applyAlignment="1">
      <alignment horizontal="centerContinuous" vertical="center" wrapText="1"/>
    </xf>
    <xf numFmtId="41" fontId="8" fillId="2" borderId="4" xfId="2" applyFont="1" applyFill="1" applyBorder="1" applyAlignment="1">
      <alignment horizontal="centerContinuous" vertical="center" wrapText="1"/>
    </xf>
    <xf numFmtId="41" fontId="8" fillId="0" borderId="0" xfId="1" applyFont="1" applyFill="1" applyBorder="1" applyAlignment="1">
      <alignment horizontal="left" vertical="center" wrapText="1"/>
    </xf>
    <xf numFmtId="41" fontId="8" fillId="0" borderId="0" xfId="1" applyFont="1" applyFill="1" applyAlignment="1">
      <alignment horizontal="center" vertical="center"/>
    </xf>
    <xf numFmtId="49" fontId="8" fillId="2" borderId="6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 wrapText="1"/>
    </xf>
    <xf numFmtId="41" fontId="8" fillId="2" borderId="10" xfId="2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left" vertical="center"/>
    </xf>
    <xf numFmtId="49" fontId="10" fillId="0" borderId="6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41" fontId="6" fillId="0" borderId="8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41" fontId="11" fillId="0" borderId="13" xfId="1" applyFont="1" applyFill="1" applyBorder="1" applyAlignment="1">
      <alignment horizontal="left" vertical="center"/>
    </xf>
    <xf numFmtId="41" fontId="11" fillId="0" borderId="12" xfId="1" applyFont="1" applyFill="1" applyBorder="1" applyAlignment="1">
      <alignment horizontal="right" vertical="center"/>
    </xf>
    <xf numFmtId="41" fontId="11" fillId="0" borderId="13" xfId="2" applyFont="1" applyFill="1" applyBorder="1" applyAlignment="1">
      <alignment horizontal="left" vertical="center"/>
    </xf>
    <xf numFmtId="177" fontId="11" fillId="0" borderId="12" xfId="1" applyNumberFormat="1" applyFont="1" applyFill="1" applyBorder="1" applyAlignment="1">
      <alignment horizontal="right" vertical="center" shrinkToFit="1"/>
    </xf>
    <xf numFmtId="177" fontId="11" fillId="0" borderId="13" xfId="1" applyNumberFormat="1" applyFont="1" applyFill="1" applyBorder="1" applyAlignment="1">
      <alignment horizontal="right" vertical="center" shrinkToFit="1"/>
    </xf>
    <xf numFmtId="41" fontId="6" fillId="0" borderId="0" xfId="1" applyFont="1" applyFill="1" applyBorder="1" applyAlignment="1">
      <alignment horizontal="left" vertical="center"/>
    </xf>
    <xf numFmtId="49" fontId="8" fillId="3" borderId="15" xfId="1" applyNumberFormat="1" applyFont="1" applyFill="1" applyBorder="1" applyAlignment="1">
      <alignment horizontal="center" vertical="center"/>
    </xf>
    <xf numFmtId="49" fontId="8" fillId="3" borderId="16" xfId="1" applyNumberFormat="1" applyFont="1" applyFill="1" applyBorder="1" applyAlignment="1">
      <alignment horizontal="center" vertical="center"/>
    </xf>
    <xf numFmtId="178" fontId="8" fillId="3" borderId="17" xfId="1" applyNumberFormat="1" applyFont="1" applyFill="1" applyBorder="1" applyAlignment="1">
      <alignment horizontal="right" vertical="center"/>
    </xf>
    <xf numFmtId="41" fontId="8" fillId="3" borderId="15" xfId="1" applyFont="1" applyFill="1" applyBorder="1" applyAlignment="1">
      <alignment horizontal="center" vertical="center"/>
    </xf>
    <xf numFmtId="178" fontId="8" fillId="3" borderId="18" xfId="1" applyNumberFormat="1" applyFont="1" applyFill="1" applyBorder="1" applyAlignment="1">
      <alignment horizontal="right" vertical="center"/>
    </xf>
    <xf numFmtId="41" fontId="8" fillId="3" borderId="19" xfId="1" applyFont="1" applyFill="1" applyBorder="1" applyAlignment="1">
      <alignment horizontal="center" vertical="center"/>
    </xf>
    <xf numFmtId="41" fontId="8" fillId="3" borderId="19" xfId="2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left" vertical="center"/>
    </xf>
    <xf numFmtId="49" fontId="6" fillId="0" borderId="20" xfId="1" applyNumberFormat="1" applyFont="1" applyFill="1" applyBorder="1" applyAlignment="1">
      <alignment horizontal="left" vertical="center" shrinkToFit="1"/>
    </xf>
    <xf numFmtId="176" fontId="12" fillId="0" borderId="21" xfId="1" applyNumberFormat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horizontal="right" vertical="center" shrinkToFit="1"/>
    </xf>
    <xf numFmtId="177" fontId="6" fillId="0" borderId="4" xfId="1" applyNumberFormat="1" applyFont="1" applyFill="1" applyBorder="1" applyAlignment="1">
      <alignment horizontal="right" vertical="center" shrinkToFit="1"/>
    </xf>
    <xf numFmtId="176" fontId="11" fillId="0" borderId="21" xfId="1" applyNumberFormat="1" applyFont="1" applyFill="1" applyBorder="1" applyAlignment="1">
      <alignment horizontal="right" vertical="center"/>
    </xf>
    <xf numFmtId="41" fontId="11" fillId="0" borderId="23" xfId="1" applyFont="1" applyFill="1" applyBorder="1" applyAlignment="1">
      <alignment horizontal="left" vertical="center"/>
    </xf>
    <xf numFmtId="41" fontId="11" fillId="0" borderId="23" xfId="2" applyFont="1" applyFill="1" applyBorder="1" applyAlignment="1">
      <alignment horizontal="left" vertical="center"/>
    </xf>
    <xf numFmtId="177" fontId="11" fillId="0" borderId="23" xfId="1" applyNumberFormat="1" applyFont="1" applyFill="1" applyBorder="1" applyAlignment="1">
      <alignment horizontal="right" vertical="center" shrinkToFit="1"/>
    </xf>
    <xf numFmtId="41" fontId="11" fillId="0" borderId="21" xfId="1" applyFont="1" applyFill="1" applyBorder="1" applyAlignment="1">
      <alignment horizontal="right" vertical="center"/>
    </xf>
    <xf numFmtId="41" fontId="10" fillId="0" borderId="0" xfId="1" applyFont="1" applyFill="1" applyBorder="1" applyAlignment="1">
      <alignment horizontal="left" vertical="center" shrinkToFit="1"/>
    </xf>
    <xf numFmtId="49" fontId="6" fillId="0" borderId="25" xfId="1" applyNumberFormat="1" applyFont="1" applyFill="1" applyBorder="1" applyAlignment="1">
      <alignment horizontal="left" vertical="center" shrinkToFit="1"/>
    </xf>
    <xf numFmtId="49" fontId="12" fillId="0" borderId="26" xfId="1" applyNumberFormat="1" applyFont="1" applyFill="1" applyBorder="1" applyAlignment="1">
      <alignment horizontal="center" vertical="center" shrinkToFit="1"/>
    </xf>
    <xf numFmtId="177" fontId="6" fillId="0" borderId="27" xfId="1" applyNumberFormat="1" applyFont="1" applyFill="1" applyBorder="1" applyAlignment="1">
      <alignment horizontal="right" vertical="center" shrinkToFit="1"/>
    </xf>
    <xf numFmtId="176" fontId="11" fillId="0" borderId="28" xfId="1" applyNumberFormat="1" applyFont="1" applyFill="1" applyBorder="1" applyAlignment="1">
      <alignment horizontal="right" vertical="center"/>
    </xf>
    <xf numFmtId="41" fontId="11" fillId="0" borderId="29" xfId="1" applyFont="1" applyFill="1" applyBorder="1" applyAlignment="1">
      <alignment horizontal="left" vertical="center"/>
    </xf>
    <xf numFmtId="41" fontId="11" fillId="0" borderId="29" xfId="2" applyFont="1" applyFill="1" applyBorder="1" applyAlignment="1">
      <alignment horizontal="left" vertical="center"/>
    </xf>
    <xf numFmtId="177" fontId="11" fillId="0" borderId="29" xfId="1" applyNumberFormat="1" applyFont="1" applyFill="1" applyBorder="1" applyAlignment="1">
      <alignment horizontal="right" vertical="center" shrinkToFit="1"/>
    </xf>
    <xf numFmtId="41" fontId="11" fillId="0" borderId="28" xfId="1" applyFont="1" applyFill="1" applyBorder="1" applyAlignment="1">
      <alignment horizontal="right" vertical="center"/>
    </xf>
    <xf numFmtId="49" fontId="10" fillId="0" borderId="26" xfId="1" applyNumberFormat="1" applyFont="1" applyFill="1" applyBorder="1" applyAlignment="1">
      <alignment horizontal="center" vertical="center" shrinkToFit="1"/>
    </xf>
    <xf numFmtId="176" fontId="12" fillId="0" borderId="22" xfId="1" applyNumberFormat="1" applyFont="1" applyFill="1" applyBorder="1" applyAlignment="1">
      <alignment horizontal="center" vertical="center" shrinkToFit="1"/>
    </xf>
    <xf numFmtId="49" fontId="8" fillId="3" borderId="15" xfId="1" applyNumberFormat="1" applyFont="1" applyFill="1" applyBorder="1" applyAlignment="1">
      <alignment horizontal="center" vertical="center" shrinkToFit="1"/>
    </xf>
    <xf numFmtId="49" fontId="13" fillId="3" borderId="16" xfId="1" applyNumberFormat="1" applyFont="1" applyFill="1" applyBorder="1" applyAlignment="1">
      <alignment horizontal="center" vertical="center" shrinkToFit="1"/>
    </xf>
    <xf numFmtId="41" fontId="8" fillId="3" borderId="15" xfId="1" applyFont="1" applyFill="1" applyBorder="1" applyAlignment="1">
      <alignment horizontal="left" vertical="center" shrinkToFit="1"/>
    </xf>
    <xf numFmtId="41" fontId="8" fillId="3" borderId="19" xfId="1" applyFont="1" applyFill="1" applyBorder="1" applyAlignment="1">
      <alignment horizontal="left" vertical="center" shrinkToFit="1"/>
    </xf>
    <xf numFmtId="41" fontId="8" fillId="3" borderId="19" xfId="2" applyFont="1" applyFill="1" applyBorder="1" applyAlignment="1">
      <alignment horizontal="left" vertical="center" shrinkToFit="1"/>
    </xf>
    <xf numFmtId="41" fontId="8" fillId="0" borderId="0" xfId="1" applyFont="1" applyFill="1" applyBorder="1" applyAlignment="1">
      <alignment horizontal="left" vertical="center" shrinkToFit="1"/>
    </xf>
    <xf numFmtId="41" fontId="8" fillId="0" borderId="0" xfId="1" applyFont="1" applyFill="1" applyAlignment="1">
      <alignment horizontal="left" vertical="center"/>
    </xf>
    <xf numFmtId="49" fontId="14" fillId="0" borderId="20" xfId="1" applyNumberFormat="1" applyFont="1" applyFill="1" applyBorder="1" applyAlignment="1">
      <alignment horizontal="left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41" fontId="15" fillId="0" borderId="30" xfId="1" quotePrefix="1" applyFont="1" applyFill="1" applyBorder="1" applyAlignment="1">
      <alignment horizontal="center" vertical="center" shrinkToFit="1"/>
    </xf>
    <xf numFmtId="179" fontId="14" fillId="0" borderId="4" xfId="1" applyNumberFormat="1" applyFont="1" applyFill="1" applyBorder="1" applyAlignment="1">
      <alignment horizontal="right" vertical="center" shrinkToFit="1"/>
    </xf>
    <xf numFmtId="180" fontId="16" fillId="0" borderId="21" xfId="1" quotePrefix="1" applyNumberFormat="1" applyFont="1" applyFill="1" applyBorder="1" applyAlignment="1">
      <alignment horizontal="right" vertical="center" shrinkToFit="1"/>
    </xf>
    <xf numFmtId="179" fontId="14" fillId="0" borderId="23" xfId="1" applyNumberFormat="1" applyFont="1" applyFill="1" applyBorder="1" applyAlignment="1">
      <alignment horizontal="right" vertical="center" shrinkToFit="1"/>
    </xf>
    <xf numFmtId="41" fontId="14" fillId="0" borderId="23" xfId="2" applyFont="1" applyFill="1" applyBorder="1" applyAlignment="1">
      <alignment horizontal="right" vertical="center" shrinkToFit="1"/>
    </xf>
    <xf numFmtId="180" fontId="16" fillId="0" borderId="21" xfId="1" applyNumberFormat="1" applyFont="1" applyFill="1" applyBorder="1" applyAlignment="1">
      <alignment horizontal="right" vertical="center" shrinkToFit="1"/>
    </xf>
    <xf numFmtId="180" fontId="14" fillId="0" borderId="21" xfId="1" applyNumberFormat="1" applyFont="1" applyFill="1" applyBorder="1" applyAlignment="1">
      <alignment horizontal="right" vertical="center" shrinkToFit="1"/>
    </xf>
    <xf numFmtId="179" fontId="14" fillId="0" borderId="0" xfId="1" applyNumberFormat="1" applyFont="1" applyFill="1" applyBorder="1" applyAlignment="1">
      <alignment horizontal="left" vertical="center" shrinkToFit="1"/>
    </xf>
    <xf numFmtId="49" fontId="10" fillId="0" borderId="31" xfId="1" applyNumberFormat="1" applyFont="1" applyFill="1" applyBorder="1" applyAlignment="1">
      <alignment horizontal="center" vertical="center" shrinkToFit="1"/>
    </xf>
    <xf numFmtId="180" fontId="10" fillId="0" borderId="22" xfId="1" applyNumberFormat="1" applyFont="1" applyFill="1" applyBorder="1" applyAlignment="1">
      <alignment horizontal="center" vertical="center" shrinkToFit="1"/>
    </xf>
    <xf numFmtId="41" fontId="6" fillId="0" borderId="27" xfId="1" applyFont="1" applyFill="1" applyBorder="1" applyAlignment="1">
      <alignment horizontal="left" vertical="center" shrinkToFit="1"/>
    </xf>
    <xf numFmtId="177" fontId="11" fillId="0" borderId="28" xfId="1" applyNumberFormat="1" applyFont="1" applyFill="1" applyBorder="1" applyAlignment="1">
      <alignment horizontal="right" vertical="center" shrinkToFit="1"/>
    </xf>
    <xf numFmtId="49" fontId="6" fillId="4" borderId="25" xfId="1" applyNumberFormat="1" applyFont="1" applyFill="1" applyBorder="1" applyAlignment="1">
      <alignment horizontal="left" vertical="center" shrinkToFit="1"/>
    </xf>
    <xf numFmtId="41" fontId="11" fillId="0" borderId="22" xfId="2" applyFont="1" applyFill="1" applyBorder="1" applyAlignment="1">
      <alignment horizontal="left" vertical="center"/>
    </xf>
    <xf numFmtId="181" fontId="10" fillId="0" borderId="22" xfId="1" applyNumberFormat="1" applyFont="1" applyFill="1" applyBorder="1" applyAlignment="1">
      <alignment horizontal="center" vertical="center" shrinkToFit="1"/>
    </xf>
    <xf numFmtId="49" fontId="14" fillId="0" borderId="25" xfId="1" applyNumberFormat="1" applyFont="1" applyFill="1" applyBorder="1" applyAlignment="1">
      <alignment horizontal="left" vertical="center" shrinkToFit="1"/>
    </xf>
    <xf numFmtId="49" fontId="15" fillId="0" borderId="31" xfId="1" applyNumberFormat="1" applyFont="1" applyFill="1" applyBorder="1" applyAlignment="1">
      <alignment horizontal="center" vertical="center" shrinkToFit="1"/>
    </xf>
    <xf numFmtId="41" fontId="15" fillId="0" borderId="22" xfId="1" applyFont="1" applyFill="1" applyBorder="1" applyAlignment="1">
      <alignment horizontal="center" vertical="center" shrinkToFit="1"/>
    </xf>
    <xf numFmtId="41" fontId="17" fillId="0" borderId="27" xfId="1" applyFont="1" applyFill="1" applyBorder="1" applyAlignment="1">
      <alignment horizontal="left" vertical="center" shrinkToFit="1"/>
    </xf>
    <xf numFmtId="41" fontId="14" fillId="0" borderId="28" xfId="1" applyFont="1" applyFill="1" applyBorder="1" applyAlignment="1">
      <alignment horizontal="right" vertical="center" shrinkToFit="1"/>
    </xf>
    <xf numFmtId="41" fontId="17" fillId="0" borderId="29" xfId="1" applyFont="1" applyFill="1" applyBorder="1" applyAlignment="1">
      <alignment horizontal="left" vertical="center" shrinkToFit="1"/>
    </xf>
    <xf numFmtId="41" fontId="17" fillId="0" borderId="29" xfId="2" applyFont="1" applyFill="1" applyBorder="1" applyAlignment="1">
      <alignment horizontal="left" vertical="center" shrinkToFit="1"/>
    </xf>
    <xf numFmtId="41" fontId="17" fillId="0" borderId="0" xfId="1" applyFont="1" applyFill="1" applyBorder="1" applyAlignment="1">
      <alignment horizontal="left" vertical="center" shrinkToFit="1"/>
    </xf>
    <xf numFmtId="182" fontId="6" fillId="0" borderId="22" xfId="1" applyNumberFormat="1" applyFont="1" applyFill="1" applyBorder="1" applyAlignment="1">
      <alignment horizontal="center" vertical="center" shrinkToFit="1"/>
    </xf>
    <xf numFmtId="182" fontId="11" fillId="0" borderId="28" xfId="1" applyNumberFormat="1" applyFont="1" applyFill="1" applyBorder="1" applyAlignment="1">
      <alignment horizontal="right" vertical="center"/>
    </xf>
    <xf numFmtId="182" fontId="11" fillId="0" borderId="32" xfId="1" applyNumberFormat="1" applyFont="1" applyFill="1" applyBorder="1" applyAlignment="1">
      <alignment horizontal="right" vertical="center"/>
    </xf>
    <xf numFmtId="182" fontId="11" fillId="0" borderId="28" xfId="1" applyNumberFormat="1" applyFont="1" applyFill="1" applyBorder="1" applyAlignment="1">
      <alignment horizontal="right" vertical="center" shrinkToFit="1"/>
    </xf>
    <xf numFmtId="182" fontId="11" fillId="0" borderId="33" xfId="1" applyNumberFormat="1" applyFont="1" applyFill="1" applyBorder="1" applyAlignment="1">
      <alignment horizontal="right" vertical="center"/>
    </xf>
    <xf numFmtId="183" fontId="6" fillId="0" borderId="22" xfId="1" quotePrefix="1" applyNumberFormat="1" applyFont="1" applyFill="1" applyBorder="1" applyAlignment="1">
      <alignment horizontal="center" vertical="center" shrinkToFit="1"/>
    </xf>
    <xf numFmtId="176" fontId="11" fillId="0" borderId="28" xfId="1" applyNumberFormat="1" applyFont="1" applyFill="1" applyBorder="1" applyAlignment="1">
      <alignment horizontal="right" vertical="center" shrinkToFit="1"/>
    </xf>
    <xf numFmtId="184" fontId="6" fillId="0" borderId="22" xfId="1" applyNumberFormat="1" applyFont="1" applyFill="1" applyBorder="1" applyAlignment="1">
      <alignment horizontal="center" vertical="center" shrinkToFit="1"/>
    </xf>
    <xf numFmtId="184" fontId="11" fillId="0" borderId="28" xfId="1" applyNumberFormat="1" applyFont="1" applyFill="1" applyBorder="1" applyAlignment="1">
      <alignment horizontal="right" vertical="center"/>
    </xf>
    <xf numFmtId="184" fontId="11" fillId="0" borderId="32" xfId="1" applyNumberFormat="1" applyFont="1" applyFill="1" applyBorder="1" applyAlignment="1">
      <alignment horizontal="right" vertical="center"/>
    </xf>
    <xf numFmtId="184" fontId="11" fillId="0" borderId="28" xfId="1" applyNumberFormat="1" applyFont="1" applyFill="1" applyBorder="1" applyAlignment="1">
      <alignment horizontal="right" vertical="center" shrinkToFit="1"/>
    </xf>
    <xf numFmtId="184" fontId="11" fillId="0" borderId="34" xfId="1" applyNumberFormat="1" applyFont="1" applyFill="1" applyBorder="1" applyAlignment="1">
      <alignment horizontal="right" vertical="center"/>
    </xf>
    <xf numFmtId="41" fontId="11" fillId="0" borderId="34" xfId="2" applyFont="1" applyFill="1" applyBorder="1" applyAlignment="1">
      <alignment horizontal="left" vertical="center"/>
    </xf>
    <xf numFmtId="49" fontId="18" fillId="0" borderId="31" xfId="1" applyNumberFormat="1" applyFont="1" applyFill="1" applyBorder="1" applyAlignment="1">
      <alignment horizontal="center" vertical="center" shrinkToFit="1"/>
    </xf>
    <xf numFmtId="41" fontId="17" fillId="0" borderId="22" xfId="1" applyFont="1" applyFill="1" applyBorder="1" applyAlignment="1">
      <alignment horizontal="center" vertical="center" shrinkToFit="1"/>
    </xf>
    <xf numFmtId="0" fontId="17" fillId="0" borderId="28" xfId="1" applyNumberFormat="1" applyFont="1" applyFill="1" applyBorder="1" applyAlignment="1">
      <alignment horizontal="right" vertical="center" shrinkToFit="1"/>
    </xf>
    <xf numFmtId="49" fontId="6" fillId="0" borderId="25" xfId="3" applyNumberFormat="1" applyFont="1" applyBorder="1" applyAlignment="1">
      <alignment horizontal="left" vertical="center" shrinkToFit="1"/>
    </xf>
    <xf numFmtId="176" fontId="12" fillId="0" borderId="22" xfId="1" applyNumberFormat="1" applyFont="1" applyFill="1" applyBorder="1" applyAlignment="1">
      <alignment horizontal="right" vertical="center"/>
    </xf>
    <xf numFmtId="41" fontId="6" fillId="0" borderId="27" xfId="1" applyFont="1" applyFill="1" applyBorder="1" applyAlignment="1">
      <alignment horizontal="right" vertical="center" shrinkToFit="1"/>
    </xf>
    <xf numFmtId="185" fontId="12" fillId="0" borderId="22" xfId="1" applyNumberFormat="1" applyFont="1" applyFill="1" applyBorder="1" applyAlignment="1">
      <alignment horizontal="right" vertical="center"/>
    </xf>
    <xf numFmtId="185" fontId="11" fillId="0" borderId="28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center" vertical="center"/>
    </xf>
    <xf numFmtId="49" fontId="6" fillId="0" borderId="35" xfId="3" applyNumberFormat="1" applyFont="1" applyBorder="1" applyAlignment="1">
      <alignment horizontal="left" vertical="center" shrinkToFit="1"/>
    </xf>
    <xf numFmtId="49" fontId="10" fillId="0" borderId="36" xfId="1" applyNumberFormat="1" applyFont="1" applyFill="1" applyBorder="1" applyAlignment="1">
      <alignment horizontal="center" vertical="center" shrinkToFit="1"/>
    </xf>
    <xf numFmtId="176" fontId="12" fillId="0" borderId="37" xfId="1" applyNumberFormat="1" applyFont="1" applyFill="1" applyBorder="1" applyAlignment="1">
      <alignment horizontal="center" vertical="center"/>
    </xf>
    <xf numFmtId="41" fontId="6" fillId="0" borderId="38" xfId="1" applyFont="1" applyFill="1" applyBorder="1" applyAlignment="1">
      <alignment horizontal="right" vertical="center" shrinkToFit="1"/>
    </xf>
    <xf numFmtId="176" fontId="11" fillId="0" borderId="39" xfId="1" applyNumberFormat="1" applyFont="1" applyFill="1" applyBorder="1" applyAlignment="1">
      <alignment horizontal="right" vertical="center"/>
    </xf>
    <xf numFmtId="41" fontId="11" fillId="0" borderId="40" xfId="1" applyFont="1" applyFill="1" applyBorder="1" applyAlignment="1">
      <alignment horizontal="left" vertical="center"/>
    </xf>
    <xf numFmtId="41" fontId="11" fillId="0" borderId="40" xfId="2" applyFont="1" applyFill="1" applyBorder="1" applyAlignment="1">
      <alignment horizontal="left" vertical="center"/>
    </xf>
    <xf numFmtId="177" fontId="11" fillId="0" borderId="40" xfId="1" applyNumberFormat="1" applyFont="1" applyFill="1" applyBorder="1" applyAlignment="1">
      <alignment horizontal="right" vertical="center" shrinkToFit="1"/>
    </xf>
    <xf numFmtId="41" fontId="11" fillId="0" borderId="39" xfId="1" applyFont="1" applyFill="1" applyBorder="1" applyAlignment="1">
      <alignment horizontal="right" vertical="center"/>
    </xf>
    <xf numFmtId="181" fontId="12" fillId="0" borderId="22" xfId="1" applyNumberFormat="1" applyFont="1" applyFill="1" applyBorder="1" applyAlignment="1">
      <alignment horizontal="center" vertical="center"/>
    </xf>
    <xf numFmtId="181" fontId="11" fillId="0" borderId="28" xfId="1" applyNumberFormat="1" applyFont="1" applyFill="1" applyBorder="1" applyAlignment="1">
      <alignment horizontal="right" vertical="center"/>
    </xf>
    <xf numFmtId="49" fontId="10" fillId="0" borderId="31" xfId="1" quotePrefix="1" applyNumberFormat="1" applyFont="1" applyFill="1" applyBorder="1" applyAlignment="1">
      <alignment horizontal="center" vertical="center" shrinkToFit="1"/>
    </xf>
    <xf numFmtId="49" fontId="20" fillId="0" borderId="35" xfId="1" applyNumberFormat="1" applyFont="1" applyFill="1" applyBorder="1" applyAlignment="1">
      <alignment horizontal="left" vertical="center" shrinkToFit="1"/>
    </xf>
    <xf numFmtId="41" fontId="11" fillId="0" borderId="29" xfId="1" applyFont="1" applyFill="1" applyBorder="1" applyAlignment="1">
      <alignment horizontal="left" vertical="center" shrinkToFit="1"/>
    </xf>
    <xf numFmtId="41" fontId="11" fillId="0" borderId="29" xfId="2" applyFont="1" applyFill="1" applyBorder="1" applyAlignment="1">
      <alignment horizontal="left" vertical="center" shrinkToFit="1"/>
    </xf>
    <xf numFmtId="180" fontId="11" fillId="0" borderId="28" xfId="1" applyNumberFormat="1" applyFont="1" applyFill="1" applyBorder="1" applyAlignment="1">
      <alignment horizontal="right" vertical="center" shrinkToFit="1"/>
    </xf>
    <xf numFmtId="49" fontId="8" fillId="3" borderId="41" xfId="1" quotePrefix="1" applyNumberFormat="1" applyFont="1" applyFill="1" applyBorder="1" applyAlignment="1">
      <alignment horizontal="center" vertical="center" shrinkToFit="1"/>
    </xf>
    <xf numFmtId="49" fontId="13" fillId="3" borderId="16" xfId="1" quotePrefix="1" applyNumberFormat="1" applyFont="1" applyFill="1" applyBorder="1" applyAlignment="1">
      <alignment horizontal="center" vertical="center" shrinkToFit="1"/>
    </xf>
    <xf numFmtId="49" fontId="10" fillId="0" borderId="42" xfId="1" applyNumberFormat="1" applyFont="1" applyFill="1" applyBorder="1" applyAlignment="1">
      <alignment horizontal="center" vertical="center" shrinkToFit="1"/>
    </xf>
    <xf numFmtId="176" fontId="12" fillId="0" borderId="30" xfId="1" applyNumberFormat="1" applyFont="1" applyFill="1" applyBorder="1" applyAlignment="1">
      <alignment horizontal="right" vertical="center"/>
    </xf>
    <xf numFmtId="41" fontId="6" fillId="0" borderId="4" xfId="1" applyFont="1" applyFill="1" applyBorder="1" applyAlignment="1">
      <alignment horizontal="left" vertical="center" shrinkToFit="1"/>
    </xf>
    <xf numFmtId="49" fontId="10" fillId="0" borderId="28" xfId="1" applyNumberFormat="1" applyFont="1" applyFill="1" applyBorder="1" applyAlignment="1">
      <alignment horizontal="center" vertical="center" shrinkToFit="1"/>
    </xf>
    <xf numFmtId="186" fontId="12" fillId="0" borderId="22" xfId="1" applyNumberFormat="1" applyFont="1" applyFill="1" applyBorder="1" applyAlignment="1">
      <alignment horizontal="right" vertical="center"/>
    </xf>
    <xf numFmtId="186" fontId="11" fillId="0" borderId="28" xfId="1" applyNumberFormat="1" applyFont="1" applyFill="1" applyBorder="1" applyAlignment="1">
      <alignment horizontal="right" vertical="center"/>
    </xf>
    <xf numFmtId="49" fontId="10" fillId="0" borderId="32" xfId="1" applyNumberFormat="1" applyFont="1" applyFill="1" applyBorder="1" applyAlignment="1">
      <alignment horizontal="center" vertical="center" shrinkToFit="1"/>
    </xf>
    <xf numFmtId="49" fontId="6" fillId="0" borderId="25" xfId="1" quotePrefix="1" applyNumberFormat="1" applyFont="1" applyFill="1" applyBorder="1" applyAlignment="1">
      <alignment horizontal="left" vertical="center" shrinkToFit="1"/>
    </xf>
    <xf numFmtId="49" fontId="6" fillId="0" borderId="5" xfId="1" applyNumberFormat="1" applyFont="1" applyFill="1" applyBorder="1" applyAlignment="1">
      <alignment horizontal="left" vertical="center" shrinkToFit="1"/>
    </xf>
    <xf numFmtId="49" fontId="10" fillId="0" borderId="6" xfId="1" applyNumberFormat="1" applyFont="1" applyFill="1" applyBorder="1" applyAlignment="1">
      <alignment horizontal="center" vertical="center" shrinkToFit="1"/>
    </xf>
    <xf numFmtId="176" fontId="12" fillId="0" borderId="11" xfId="1" applyNumberFormat="1" applyFont="1" applyFill="1" applyBorder="1" applyAlignment="1">
      <alignment horizontal="right" vertical="center"/>
    </xf>
    <xf numFmtId="41" fontId="6" fillId="0" borderId="8" xfId="1" applyFont="1" applyFill="1" applyBorder="1" applyAlignment="1">
      <alignment horizontal="left" vertical="center" shrinkToFit="1"/>
    </xf>
    <xf numFmtId="49" fontId="6" fillId="0" borderId="35" xfId="1" applyNumberFormat="1" applyFont="1" applyFill="1" applyBorder="1" applyAlignment="1">
      <alignment horizontal="left" vertical="center" shrinkToFit="1"/>
    </xf>
    <xf numFmtId="49" fontId="10" fillId="0" borderId="34" xfId="1" applyNumberFormat="1" applyFont="1" applyFill="1" applyBorder="1" applyAlignment="1">
      <alignment horizontal="center" vertical="center" shrinkToFit="1"/>
    </xf>
    <xf numFmtId="176" fontId="12" fillId="0" borderId="37" xfId="1" applyNumberFormat="1" applyFont="1" applyFill="1" applyBorder="1" applyAlignment="1">
      <alignment horizontal="right" vertical="center"/>
    </xf>
    <xf numFmtId="41" fontId="6" fillId="0" borderId="38" xfId="1" applyFont="1" applyFill="1" applyBorder="1" applyAlignment="1">
      <alignment horizontal="left" vertical="center" shrinkToFit="1"/>
    </xf>
    <xf numFmtId="49" fontId="10" fillId="0" borderId="32" xfId="1" quotePrefix="1" applyNumberFormat="1" applyFont="1" applyFill="1" applyBorder="1" applyAlignment="1">
      <alignment horizontal="center" vertical="center" shrinkToFit="1"/>
    </xf>
    <xf numFmtId="187" fontId="11" fillId="0" borderId="39" xfId="1" applyNumberFormat="1" applyFont="1" applyFill="1" applyBorder="1" applyAlignment="1">
      <alignment horizontal="right" vertical="center"/>
    </xf>
    <xf numFmtId="186" fontId="12" fillId="0" borderId="37" xfId="1" applyNumberFormat="1" applyFont="1" applyFill="1" applyBorder="1" applyAlignment="1">
      <alignment horizontal="right" vertical="center"/>
    </xf>
    <xf numFmtId="49" fontId="6" fillId="0" borderId="27" xfId="1" applyNumberFormat="1" applyFont="1" applyFill="1" applyBorder="1" applyAlignment="1">
      <alignment horizontal="left" vertical="center" shrinkToFit="1"/>
    </xf>
    <xf numFmtId="187" fontId="12" fillId="0" borderId="37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left" vertical="center" wrapText="1" shrinkToFit="1"/>
    </xf>
    <xf numFmtId="186" fontId="12" fillId="0" borderId="22" xfId="1" applyNumberFormat="1" applyFont="1" applyFill="1" applyBorder="1" applyAlignment="1">
      <alignment horizontal="center" vertical="center"/>
    </xf>
    <xf numFmtId="186" fontId="12" fillId="0" borderId="37" xfId="1" applyNumberFormat="1" applyFont="1" applyFill="1" applyBorder="1" applyAlignment="1">
      <alignment horizontal="center" vertical="center"/>
    </xf>
    <xf numFmtId="186" fontId="11" fillId="0" borderId="39" xfId="1" applyNumberFormat="1" applyFont="1" applyFill="1" applyBorder="1" applyAlignment="1">
      <alignment horizontal="right" vertical="center"/>
    </xf>
    <xf numFmtId="49" fontId="6" fillId="0" borderId="35" xfId="1" quotePrefix="1" applyNumberFormat="1" applyFont="1" applyFill="1" applyBorder="1" applyAlignment="1">
      <alignment horizontal="left" vertical="center" shrinkToFit="1"/>
    </xf>
    <xf numFmtId="49" fontId="8" fillId="3" borderId="41" xfId="1" applyNumberFormat="1" applyFont="1" applyFill="1" applyBorder="1" applyAlignment="1">
      <alignment horizontal="center" vertical="center" shrinkToFit="1"/>
    </xf>
    <xf numFmtId="186" fontId="11" fillId="0" borderId="21" xfId="1" applyNumberFormat="1" applyFont="1" applyFill="1" applyBorder="1" applyAlignment="1">
      <alignment horizontal="right" vertical="center"/>
    </xf>
    <xf numFmtId="49" fontId="6" fillId="0" borderId="45" xfId="1" applyNumberFormat="1" applyFont="1" applyFill="1" applyBorder="1" applyAlignment="1">
      <alignment horizontal="left" vertical="center" shrinkToFit="1"/>
    </xf>
    <xf numFmtId="49" fontId="6" fillId="0" borderId="1" xfId="1" applyNumberFormat="1" applyFont="1" applyFill="1" applyBorder="1" applyAlignment="1">
      <alignment horizontal="left" vertical="center" shrinkToFit="1"/>
    </xf>
    <xf numFmtId="188" fontId="11" fillId="0" borderId="39" xfId="1" applyNumberFormat="1" applyFont="1" applyFill="1" applyBorder="1" applyAlignment="1">
      <alignment horizontal="right" vertical="center"/>
    </xf>
    <xf numFmtId="188" fontId="12" fillId="0" borderId="37" xfId="1" applyNumberFormat="1" applyFont="1" applyFill="1" applyBorder="1" applyAlignment="1">
      <alignment horizontal="right" vertical="center"/>
    </xf>
    <xf numFmtId="49" fontId="10" fillId="0" borderId="34" xfId="1" quotePrefix="1" applyNumberFormat="1" applyFont="1" applyFill="1" applyBorder="1" applyAlignment="1">
      <alignment horizontal="center" vertical="center" shrinkToFit="1"/>
    </xf>
    <xf numFmtId="187" fontId="12" fillId="0" borderId="22" xfId="1" applyNumberFormat="1" applyFont="1" applyFill="1" applyBorder="1" applyAlignment="1">
      <alignment horizontal="center" vertical="center"/>
    </xf>
    <xf numFmtId="187" fontId="11" fillId="0" borderId="28" xfId="1" applyNumberFormat="1" applyFont="1" applyFill="1" applyBorder="1" applyAlignment="1">
      <alignment horizontal="right" vertical="center"/>
    </xf>
    <xf numFmtId="41" fontId="6" fillId="0" borderId="0" xfId="1" applyFont="1" applyFill="1" applyBorder="1" applyAlignment="1">
      <alignment horizontal="left" vertical="center" shrinkToFit="1"/>
    </xf>
    <xf numFmtId="49" fontId="13" fillId="3" borderId="46" xfId="1" applyNumberFormat="1" applyFont="1" applyFill="1" applyBorder="1" applyAlignment="1">
      <alignment horizontal="center" vertical="center" shrinkToFit="1"/>
    </xf>
    <xf numFmtId="41" fontId="8" fillId="0" borderId="0" xfId="1" applyFont="1" applyFill="1" applyAlignment="1">
      <alignment horizontal="left" vertical="center" shrinkToFit="1"/>
    </xf>
    <xf numFmtId="49" fontId="8" fillId="2" borderId="46" xfId="1" applyNumberFormat="1" applyFont="1" applyFill="1" applyBorder="1" applyAlignment="1">
      <alignment horizontal="center" vertical="center" shrinkToFit="1"/>
    </xf>
    <xf numFmtId="49" fontId="8" fillId="2" borderId="15" xfId="1" applyNumberFormat="1" applyFont="1" applyFill="1" applyBorder="1" applyAlignment="1">
      <alignment horizontal="center" vertical="center" shrinkToFit="1"/>
    </xf>
    <xf numFmtId="49" fontId="13" fillId="2" borderId="16" xfId="1" applyNumberFormat="1" applyFont="1" applyFill="1" applyBorder="1" applyAlignment="1">
      <alignment horizontal="center" vertical="center" shrinkToFit="1"/>
    </xf>
    <xf numFmtId="178" fontId="8" fillId="2" borderId="17" xfId="1" applyNumberFormat="1" applyFont="1" applyFill="1" applyBorder="1" applyAlignment="1">
      <alignment horizontal="right" vertical="center" shrinkToFit="1"/>
    </xf>
    <xf numFmtId="41" fontId="8" fillId="2" borderId="15" xfId="1" applyFont="1" applyFill="1" applyBorder="1" applyAlignment="1">
      <alignment horizontal="left" vertical="center" shrinkToFit="1"/>
    </xf>
    <xf numFmtId="178" fontId="23" fillId="2" borderId="18" xfId="1" applyNumberFormat="1" applyFont="1" applyFill="1" applyBorder="1" applyAlignment="1">
      <alignment horizontal="right" vertical="center" shrinkToFit="1"/>
    </xf>
    <xf numFmtId="41" fontId="8" fillId="2" borderId="19" xfId="1" applyFont="1" applyFill="1" applyBorder="1" applyAlignment="1">
      <alignment horizontal="left" vertical="center" shrinkToFit="1"/>
    </xf>
    <xf numFmtId="41" fontId="8" fillId="2" borderId="19" xfId="2" applyFont="1" applyFill="1" applyBorder="1" applyAlignment="1">
      <alignment horizontal="left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41" fontId="6" fillId="0" borderId="47" xfId="1" applyFont="1" applyFill="1" applyBorder="1" applyAlignment="1">
      <alignment horizontal="left" vertical="center" shrinkToFit="1"/>
    </xf>
    <xf numFmtId="176" fontId="11" fillId="0" borderId="48" xfId="1" applyNumberFormat="1" applyFont="1" applyFill="1" applyBorder="1" applyAlignment="1">
      <alignment horizontal="right" vertical="center"/>
    </xf>
    <xf numFmtId="41" fontId="11" fillId="0" borderId="49" xfId="1" applyFont="1" applyFill="1" applyBorder="1" applyAlignment="1">
      <alignment horizontal="left" vertical="center"/>
    </xf>
    <xf numFmtId="41" fontId="11" fillId="0" borderId="48" xfId="1" applyFont="1" applyFill="1" applyBorder="1" applyAlignment="1">
      <alignment horizontal="right" vertical="center"/>
    </xf>
    <xf numFmtId="41" fontId="11" fillId="0" borderId="49" xfId="2" applyFont="1" applyFill="1" applyBorder="1" applyAlignment="1">
      <alignment horizontal="left" vertical="center"/>
    </xf>
    <xf numFmtId="177" fontId="11" fillId="0" borderId="48" xfId="1" applyNumberFormat="1" applyFont="1" applyFill="1" applyBorder="1" applyAlignment="1">
      <alignment horizontal="right" vertical="center" shrinkToFit="1"/>
    </xf>
    <xf numFmtId="177" fontId="11" fillId="0" borderId="49" xfId="1" applyNumberFormat="1" applyFont="1" applyFill="1" applyBorder="1" applyAlignment="1">
      <alignment horizontal="right" vertical="center" shrinkToFit="1"/>
    </xf>
    <xf numFmtId="41" fontId="6" fillId="0" borderId="0" xfId="1" applyFont="1" applyFill="1" applyAlignment="1">
      <alignment horizontal="left" vertical="center" shrinkToFit="1"/>
    </xf>
    <xf numFmtId="177" fontId="11" fillId="0" borderId="39" xfId="1" applyNumberFormat="1" applyFont="1" applyFill="1" applyBorder="1" applyAlignment="1">
      <alignment horizontal="right" vertical="center" shrinkToFit="1"/>
    </xf>
    <xf numFmtId="49" fontId="8" fillId="3" borderId="46" xfId="1" applyNumberFormat="1" applyFont="1" applyFill="1" applyBorder="1" applyAlignment="1">
      <alignment horizontal="center" vertical="center" shrinkToFit="1"/>
    </xf>
    <xf numFmtId="41" fontId="8" fillId="3" borderId="15" xfId="1" applyFont="1" applyFill="1" applyBorder="1" applyAlignment="1">
      <alignment horizontal="center" vertical="center" shrinkToFit="1"/>
    </xf>
    <xf numFmtId="41" fontId="8" fillId="3" borderId="19" xfId="1" applyFont="1" applyFill="1" applyBorder="1" applyAlignment="1">
      <alignment horizontal="center" vertical="center" shrinkToFit="1"/>
    </xf>
    <xf numFmtId="41" fontId="8" fillId="3" borderId="19" xfId="2" applyFont="1" applyFill="1" applyBorder="1" applyAlignment="1">
      <alignment horizontal="center" vertical="center" shrinkToFit="1"/>
    </xf>
    <xf numFmtId="49" fontId="8" fillId="2" borderId="16" xfId="1" applyNumberFormat="1" applyFont="1" applyFill="1" applyBorder="1" applyAlignment="1">
      <alignment horizontal="center" vertical="center" shrinkToFit="1"/>
    </xf>
    <xf numFmtId="49" fontId="10" fillId="0" borderId="3" xfId="4" applyNumberFormat="1" applyFont="1" applyBorder="1" applyAlignment="1">
      <alignment horizontal="center" vertical="center" wrapText="1"/>
    </xf>
    <xf numFmtId="189" fontId="12" fillId="0" borderId="30" xfId="1" applyNumberFormat="1" applyFont="1" applyFill="1" applyBorder="1" applyAlignment="1">
      <alignment horizontal="right" vertical="center"/>
    </xf>
    <xf numFmtId="41" fontId="6" fillId="0" borderId="4" xfId="1" applyFont="1" applyFill="1" applyBorder="1" applyAlignment="1">
      <alignment horizontal="left" vertical="center"/>
    </xf>
    <xf numFmtId="189" fontId="11" fillId="0" borderId="21" xfId="1" applyNumberFormat="1" applyFont="1" applyFill="1" applyBorder="1" applyAlignment="1">
      <alignment horizontal="right" vertical="center"/>
    </xf>
    <xf numFmtId="177" fontId="11" fillId="0" borderId="21" xfId="1" applyNumberFormat="1" applyFont="1" applyFill="1" applyBorder="1" applyAlignment="1">
      <alignment horizontal="right" vertical="center" shrinkToFit="1"/>
    </xf>
    <xf numFmtId="49" fontId="6" fillId="0" borderId="50" xfId="1" applyNumberFormat="1" applyFont="1" applyFill="1" applyBorder="1" applyAlignment="1">
      <alignment horizontal="left" vertical="center" shrinkToFit="1"/>
    </xf>
    <xf numFmtId="49" fontId="10" fillId="0" borderId="51" xfId="4" applyNumberFormat="1" applyFont="1" applyBorder="1" applyAlignment="1">
      <alignment horizontal="center" vertical="center" wrapText="1"/>
    </xf>
    <xf numFmtId="189" fontId="12" fillId="0" borderId="7" xfId="1" applyNumberFormat="1" applyFont="1" applyFill="1" applyBorder="1" applyAlignment="1">
      <alignment horizontal="center" vertical="center"/>
    </xf>
    <xf numFmtId="41" fontId="6" fillId="0" borderId="52" xfId="1" applyFont="1" applyFill="1" applyBorder="1" applyAlignment="1">
      <alignment horizontal="left" vertical="center"/>
    </xf>
    <xf numFmtId="189" fontId="11" fillId="0" borderId="9" xfId="1" applyNumberFormat="1" applyFont="1" applyFill="1" applyBorder="1" applyAlignment="1">
      <alignment horizontal="right" vertical="center"/>
    </xf>
    <xf numFmtId="41" fontId="11" fillId="0" borderId="10" xfId="1" applyFont="1" applyFill="1" applyBorder="1" applyAlignment="1">
      <alignment horizontal="left" vertical="center"/>
    </xf>
    <xf numFmtId="41" fontId="11" fillId="0" borderId="9" xfId="1" applyFont="1" applyFill="1" applyBorder="1" applyAlignment="1">
      <alignment horizontal="right" vertical="center"/>
    </xf>
    <xf numFmtId="41" fontId="11" fillId="0" borderId="10" xfId="2" applyFont="1" applyFill="1" applyBorder="1" applyAlignment="1">
      <alignment horizontal="left" vertical="center"/>
    </xf>
    <xf numFmtId="177" fontId="11" fillId="0" borderId="9" xfId="1" applyNumberFormat="1" applyFont="1" applyFill="1" applyBorder="1" applyAlignment="1">
      <alignment horizontal="right" vertical="center" shrinkToFit="1"/>
    </xf>
    <xf numFmtId="177" fontId="11" fillId="0" borderId="10" xfId="1" applyNumberFormat="1" applyFont="1" applyFill="1" applyBorder="1" applyAlignment="1">
      <alignment horizontal="right" vertical="center" shrinkToFit="1"/>
    </xf>
    <xf numFmtId="49" fontId="8" fillId="3" borderId="6" xfId="1" applyNumberFormat="1" applyFont="1" applyFill="1" applyBorder="1" applyAlignment="1">
      <alignment horizontal="center" vertical="center" shrinkToFit="1"/>
    </xf>
    <xf numFmtId="178" fontId="8" fillId="3" borderId="11" xfId="1" applyNumberFormat="1" applyFont="1" applyFill="1" applyBorder="1" applyAlignment="1">
      <alignment horizontal="right" vertical="center"/>
    </xf>
    <xf numFmtId="41" fontId="8" fillId="3" borderId="8" xfId="1" applyFont="1" applyFill="1" applyBorder="1" applyAlignment="1">
      <alignment horizontal="center" vertical="center" shrinkToFit="1"/>
    </xf>
    <xf numFmtId="41" fontId="8" fillId="3" borderId="13" xfId="1" applyFont="1" applyFill="1" applyBorder="1" applyAlignment="1">
      <alignment horizontal="center" vertical="center" shrinkToFit="1"/>
    </xf>
    <xf numFmtId="41" fontId="8" fillId="3" borderId="13" xfId="2" applyFont="1" applyFill="1" applyBorder="1" applyAlignment="1">
      <alignment horizontal="center" vertical="center" shrinkToFit="1"/>
    </xf>
    <xf numFmtId="49" fontId="8" fillId="5" borderId="46" xfId="1" applyNumberFormat="1" applyFont="1" applyFill="1" applyBorder="1" applyAlignment="1">
      <alignment horizontal="center" vertical="center"/>
    </xf>
    <xf numFmtId="49" fontId="8" fillId="5" borderId="15" xfId="1" applyNumberFormat="1" applyFont="1" applyFill="1" applyBorder="1" applyAlignment="1">
      <alignment horizontal="center" vertical="center"/>
    </xf>
    <xf numFmtId="49" fontId="8" fillId="5" borderId="53" xfId="1" applyNumberFormat="1" applyFont="1" applyFill="1" applyBorder="1" applyAlignment="1">
      <alignment horizontal="center" vertical="center"/>
    </xf>
    <xf numFmtId="178" fontId="8" fillId="5" borderId="17" xfId="1" applyNumberFormat="1" applyFont="1" applyFill="1" applyBorder="1" applyAlignment="1">
      <alignment horizontal="right" vertical="center"/>
    </xf>
    <xf numFmtId="41" fontId="8" fillId="5" borderId="15" xfId="1" applyFont="1" applyFill="1" applyBorder="1" applyAlignment="1">
      <alignment horizontal="left" vertical="center"/>
    </xf>
    <xf numFmtId="178" fontId="8" fillId="5" borderId="18" xfId="1" applyNumberFormat="1" applyFont="1" applyFill="1" applyBorder="1" applyAlignment="1">
      <alignment horizontal="right" vertical="center"/>
    </xf>
    <xf numFmtId="41" fontId="8" fillId="5" borderId="19" xfId="1" applyFont="1" applyFill="1" applyBorder="1" applyAlignment="1">
      <alignment horizontal="left" vertical="center"/>
    </xf>
    <xf numFmtId="41" fontId="8" fillId="5" borderId="19" xfId="2" applyFont="1" applyFill="1" applyBorder="1" applyAlignment="1">
      <alignment horizontal="left" vertical="center"/>
    </xf>
    <xf numFmtId="41" fontId="25" fillId="0" borderId="0" xfId="1" applyFont="1" applyFill="1" applyAlignment="1">
      <alignment horizontal="center" vertical="center"/>
    </xf>
    <xf numFmtId="41" fontId="6" fillId="0" borderId="0" xfId="2" applyFont="1" applyFill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2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22" fillId="0" borderId="43" xfId="1" applyNumberFormat="1" applyFont="1" applyFill="1" applyBorder="1" applyAlignment="1">
      <alignment horizontal="center" vertical="center"/>
    </xf>
    <xf numFmtId="49" fontId="22" fillId="0" borderId="44" xfId="1" quotePrefix="1" applyNumberFormat="1" applyFont="1" applyFill="1" applyBorder="1" applyAlignment="1">
      <alignment horizontal="center" vertical="center"/>
    </xf>
    <xf numFmtId="49" fontId="22" fillId="0" borderId="14" xfId="1" quotePrefix="1" applyNumberFormat="1" applyFont="1" applyFill="1" applyBorder="1" applyAlignment="1">
      <alignment horizontal="center" vertical="center"/>
    </xf>
    <xf numFmtId="49" fontId="22" fillId="0" borderId="44" xfId="1" applyNumberFormat="1" applyFont="1" applyFill="1" applyBorder="1" applyAlignment="1">
      <alignment horizontal="center" vertical="center"/>
    </xf>
    <xf numFmtId="49" fontId="22" fillId="0" borderId="14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 shrinkToFit="1"/>
    </xf>
    <xf numFmtId="49" fontId="8" fillId="0" borderId="44" xfId="1" applyNumberFormat="1" applyFont="1" applyFill="1" applyBorder="1" applyAlignment="1">
      <alignment horizontal="center" vertical="center" wrapText="1" shrinkToFit="1"/>
    </xf>
    <xf numFmtId="49" fontId="8" fillId="0" borderId="14" xfId="1" applyNumberFormat="1" applyFont="1" applyFill="1" applyBorder="1" applyAlignment="1">
      <alignment horizontal="center" vertical="center" wrapText="1" shrinkToFi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24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8" fillId="2" borderId="1" xfId="1" quotePrefix="1" applyNumberFormat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2" borderId="2" xfId="1" quotePrefix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0" borderId="14" xfId="1" applyNumberFormat="1" applyFont="1" applyFill="1" applyBorder="1" applyAlignment="1">
      <alignment horizontal="center" vertical="center"/>
    </xf>
  </cellXfs>
  <cellStyles count="5">
    <cellStyle name="쉼표 [0] 2" xfId="1" xr:uid="{CD84C95C-4CF9-48F1-A532-E179FF3C1E2F}"/>
    <cellStyle name="쉼표 [0] 24" xfId="2" xr:uid="{0F598CAB-35B1-4BD5-9896-2BC95AE90C99}"/>
    <cellStyle name="표준" xfId="0" builtinId="0"/>
    <cellStyle name="표준 2" xfId="4" xr:uid="{D3AEE1AF-4971-4172-A8F8-219E7C5DC17D}"/>
    <cellStyle name="표준 5 2" xfId="3" xr:uid="{FF9D8F03-FC2B-4656-9AF0-5B96CD1676A5}"/>
  </cellStyles>
  <dxfs count="24"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AcitvePost%20Gsuite\Temp\&#50672;&#51109;&#44228;&#505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49884;&#49444;&#48708;&#44277;&#49324;\2001&#45380;&#46020;%201-4&#48516;&#44592;&#44277;&#49324;\&#45236;&#50669;&#51068;&#469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hy%20&#49884;&#49444;\&#44592;&#49457;&#44256;\2009.%20(&#44552;&#50900;)&#44284;&#47785;(&#49324;&#50629;)&#48324;%20&#44592;&#49457;&#44256;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608;&#49457;&#49688;/9.%202023&#45380;%20&#50696;&#49328;&#54016;/2024&#45380;/&#53804;&#51088;&#50696;&#49328;/&#50696;&#49328;&#54200;&#49457;/7.%20&#49892;&#54665;/2024&#45380;%20&#53804;&#51088;&#49324;&#50629;%20&#52509;&#44292;(&#49892;&#5466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굴예산"/>
      <sheetName val="기타영달"/>
      <sheetName val="05보계"/>
      <sheetName val="보연수량"/>
      <sheetName val="철암예산"/>
      <sheetName val="문곡예산"/>
      <sheetName val="굴연수량"/>
      <sheetName val="기타"/>
      <sheetName val="동계보일러 (2)"/>
      <sheetName val="장예"/>
      <sheetName val="금예"/>
      <sheetName val="굴설"/>
      <sheetName val="저탄펌프조정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내역 (2)"/>
      <sheetName val="공사내역일람표"/>
      <sheetName val="준공내역서"/>
      <sheetName val="Sheet3"/>
      <sheetName val="공사내역"/>
      <sheetName val="가로등내역서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과목기성고"/>
      <sheetName val="사업기성고"/>
      <sheetName val="과목기성총괄"/>
      <sheetName val="사업기성총괄"/>
      <sheetName val="과목세부"/>
      <sheetName val="사업세부"/>
    </sheetNames>
    <sheetDataSet>
      <sheetData sheetId="0"/>
      <sheetData sheetId="1"/>
      <sheetData sheetId="2">
        <row r="1">
          <cell r="A1" t="str">
            <v>2009년 6월도 시설비 과목별 기성고 총괄표(화순)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괄"/>
      <sheetName val="장"/>
      <sheetName val="도"/>
      <sheetName val="화"/>
      <sheetName val="본"/>
      <sheetName val="과(법)"/>
      <sheetName val="과법"/>
      <sheetName val="사(법)"/>
      <sheetName val="사법"/>
      <sheetName val="과(실)"/>
      <sheetName val="과실"/>
      <sheetName val="사(실)"/>
      <sheetName val="사실"/>
      <sheetName val="장성"/>
      <sheetName val="도계"/>
      <sheetName val="화순"/>
      <sheetName val="본사"/>
      <sheetName val="전년 대비(장성)"/>
      <sheetName val="전년 대비(도계)"/>
      <sheetName val="전년 대비(화순)"/>
      <sheetName val="전년 대비(본사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F16">
            <v>6315711</v>
          </cell>
        </row>
      </sheetData>
      <sheetData sheetId="11"/>
      <sheetData sheetId="12"/>
      <sheetData sheetId="13"/>
      <sheetData sheetId="14">
        <row r="6">
          <cell r="I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 t="str">
            <v>계</v>
          </cell>
          <cell r="C7">
            <v>0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</row>
        <row r="8">
          <cell r="B8" t="str">
            <v>사업장 건물 보수</v>
          </cell>
          <cell r="C8" t="str">
            <v>각종</v>
          </cell>
          <cell r="D8" t="str">
            <v>1식</v>
          </cell>
          <cell r="E8">
            <v>100000</v>
          </cell>
          <cell r="F8" t="str">
            <v>각종</v>
          </cell>
          <cell r="G8" t="str">
            <v>1식</v>
          </cell>
          <cell r="H8">
            <v>100000</v>
          </cell>
          <cell r="I8">
            <v>0</v>
          </cell>
          <cell r="J8" t="str">
            <v>각종</v>
          </cell>
          <cell r="K8" t="str">
            <v>1식</v>
          </cell>
          <cell r="L8">
            <v>100000</v>
          </cell>
          <cell r="M8">
            <v>0</v>
          </cell>
          <cell r="N8" t="str">
            <v>각종</v>
          </cell>
          <cell r="O8" t="str">
            <v>1식</v>
          </cell>
          <cell r="P8">
            <v>100000</v>
          </cell>
          <cell r="Q8">
            <v>0</v>
          </cell>
          <cell r="R8">
            <v>0</v>
          </cell>
          <cell r="S8" t="str">
            <v>각종</v>
          </cell>
          <cell r="T8" t="str">
            <v>1식</v>
          </cell>
          <cell r="U8">
            <v>100000</v>
          </cell>
          <cell r="V8">
            <v>0</v>
          </cell>
          <cell r="W8">
            <v>0</v>
          </cell>
          <cell r="X8" t="str">
            <v>각종</v>
          </cell>
          <cell r="Y8" t="str">
            <v>1식</v>
          </cell>
          <cell r="Z8">
            <v>100000</v>
          </cell>
        </row>
        <row r="9">
          <cell r="B9" t="str">
            <v>사택 보수</v>
          </cell>
          <cell r="C9" t="str">
            <v>각종</v>
          </cell>
          <cell r="D9" t="str">
            <v>1식</v>
          </cell>
          <cell r="E9">
            <v>200000</v>
          </cell>
          <cell r="F9" t="str">
            <v>각종</v>
          </cell>
          <cell r="G9" t="str">
            <v>1식</v>
          </cell>
          <cell r="H9">
            <v>200000</v>
          </cell>
          <cell r="I9">
            <v>0</v>
          </cell>
          <cell r="J9" t="str">
            <v>각종</v>
          </cell>
          <cell r="K9" t="str">
            <v>1식</v>
          </cell>
          <cell r="L9">
            <v>200000</v>
          </cell>
          <cell r="M9">
            <v>0</v>
          </cell>
          <cell r="N9" t="str">
            <v>각종</v>
          </cell>
          <cell r="O9" t="str">
            <v>1식</v>
          </cell>
          <cell r="P9">
            <v>200000</v>
          </cell>
          <cell r="Q9">
            <v>0</v>
          </cell>
          <cell r="R9">
            <v>0</v>
          </cell>
          <cell r="S9" t="str">
            <v>각종</v>
          </cell>
          <cell r="T9" t="str">
            <v>1식</v>
          </cell>
          <cell r="U9">
            <v>200000</v>
          </cell>
          <cell r="V9">
            <v>0</v>
          </cell>
          <cell r="W9">
            <v>0</v>
          </cell>
          <cell r="X9" t="str">
            <v>각종</v>
          </cell>
          <cell r="Y9" t="str">
            <v>1식</v>
          </cell>
          <cell r="Z9">
            <v>200000</v>
          </cell>
        </row>
        <row r="10">
          <cell r="I10">
            <v>0</v>
          </cell>
          <cell r="M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I11">
            <v>0</v>
          </cell>
          <cell r="M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9">
          <cell r="B19" t="str">
            <v>계</v>
          </cell>
          <cell r="C19">
            <v>2</v>
          </cell>
          <cell r="E19">
            <v>300000</v>
          </cell>
          <cell r="F19">
            <v>2</v>
          </cell>
          <cell r="H19">
            <v>300000</v>
          </cell>
          <cell r="I19">
            <v>0</v>
          </cell>
          <cell r="J19">
            <v>2</v>
          </cell>
          <cell r="L19">
            <v>300000</v>
          </cell>
          <cell r="M19">
            <v>0</v>
          </cell>
          <cell r="N19">
            <v>2</v>
          </cell>
          <cell r="P19">
            <v>300000</v>
          </cell>
          <cell r="Q19">
            <v>0</v>
          </cell>
          <cell r="R19">
            <v>0</v>
          </cell>
          <cell r="S19">
            <v>2</v>
          </cell>
          <cell r="U19">
            <v>300000</v>
          </cell>
          <cell r="V19">
            <v>0</v>
          </cell>
          <cell r="W19">
            <v>0</v>
          </cell>
          <cell r="X19">
            <v>2</v>
          </cell>
          <cell r="Z19">
            <v>300000</v>
          </cell>
        </row>
        <row r="20">
          <cell r="B20" t="str">
            <v>o 갱    도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Y20">
            <v>0</v>
          </cell>
          <cell r="Z20">
            <v>0</v>
          </cell>
        </row>
        <row r="21">
          <cell r="I21">
            <v>0</v>
          </cell>
          <cell r="M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I22">
            <v>0</v>
          </cell>
          <cell r="M22">
            <v>0</v>
          </cell>
        </row>
        <row r="23">
          <cell r="I23">
            <v>0</v>
          </cell>
          <cell r="M23">
            <v>0</v>
          </cell>
        </row>
        <row r="24"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 t="str">
            <v>o 시 설 재</v>
          </cell>
          <cell r="E25">
            <v>241780</v>
          </cell>
          <cell r="H25">
            <v>206381</v>
          </cell>
          <cell r="I25">
            <v>-35399</v>
          </cell>
          <cell r="L25">
            <v>206381</v>
          </cell>
          <cell r="M25">
            <v>0</v>
          </cell>
          <cell r="P25">
            <v>206381</v>
          </cell>
          <cell r="Q25">
            <v>-35399</v>
          </cell>
          <cell r="R25">
            <v>0</v>
          </cell>
          <cell r="U25">
            <v>206381</v>
          </cell>
          <cell r="V25">
            <v>-35399</v>
          </cell>
          <cell r="W25">
            <v>0</v>
          </cell>
          <cell r="Z25">
            <v>209708</v>
          </cell>
        </row>
        <row r="26">
          <cell r="B26" t="str">
            <v>I-Beam</v>
          </cell>
          <cell r="C26" t="str">
            <v>G-100</v>
          </cell>
          <cell r="D26">
            <v>99</v>
          </cell>
          <cell r="E26">
            <v>154440</v>
          </cell>
          <cell r="F26" t="str">
            <v>G-100</v>
          </cell>
          <cell r="G26">
            <v>92</v>
          </cell>
          <cell r="H26">
            <v>147200</v>
          </cell>
          <cell r="I26">
            <v>-7240</v>
          </cell>
          <cell r="J26" t="str">
            <v>G-100</v>
          </cell>
          <cell r="K26">
            <v>92</v>
          </cell>
          <cell r="L26">
            <v>147200</v>
          </cell>
          <cell r="M26">
            <v>0</v>
          </cell>
          <cell r="N26" t="str">
            <v>G-100</v>
          </cell>
          <cell r="O26">
            <v>92</v>
          </cell>
          <cell r="P26">
            <v>147200</v>
          </cell>
          <cell r="Q26">
            <v>-7240</v>
          </cell>
          <cell r="R26">
            <v>0</v>
          </cell>
          <cell r="S26" t="str">
            <v>G-100</v>
          </cell>
          <cell r="T26">
            <v>92</v>
          </cell>
          <cell r="U26">
            <v>147200</v>
          </cell>
          <cell r="V26">
            <v>-7240</v>
          </cell>
          <cell r="W26">
            <v>0</v>
          </cell>
          <cell r="X26" t="str">
            <v>G-100</v>
          </cell>
          <cell r="Y26">
            <v>95</v>
          </cell>
          <cell r="Z26">
            <v>150400</v>
          </cell>
        </row>
        <row r="27">
          <cell r="B27" t="str">
            <v>Rail</v>
          </cell>
          <cell r="C27" t="str">
            <v>각종</v>
          </cell>
          <cell r="D27">
            <v>14</v>
          </cell>
          <cell r="E27">
            <v>26040</v>
          </cell>
          <cell r="F27" t="str">
            <v>각종</v>
          </cell>
          <cell r="G27">
            <v>3</v>
          </cell>
          <cell r="H27">
            <v>6588</v>
          </cell>
          <cell r="I27">
            <v>-19452</v>
          </cell>
          <cell r="J27" t="str">
            <v>각종</v>
          </cell>
          <cell r="K27">
            <v>3</v>
          </cell>
          <cell r="L27">
            <v>6588</v>
          </cell>
          <cell r="M27">
            <v>0</v>
          </cell>
          <cell r="N27" t="str">
            <v>각종</v>
          </cell>
          <cell r="O27">
            <v>3</v>
          </cell>
          <cell r="P27">
            <v>6588</v>
          </cell>
          <cell r="Q27">
            <v>-19452</v>
          </cell>
          <cell r="R27">
            <v>0</v>
          </cell>
          <cell r="S27" t="str">
            <v>각종</v>
          </cell>
          <cell r="T27">
            <v>3</v>
          </cell>
          <cell r="U27">
            <v>6588</v>
          </cell>
          <cell r="V27">
            <v>-19452</v>
          </cell>
          <cell r="W27">
            <v>0</v>
          </cell>
          <cell r="X27" t="str">
            <v>각종</v>
          </cell>
          <cell r="Y27">
            <v>3</v>
          </cell>
          <cell r="Z27">
            <v>6588</v>
          </cell>
        </row>
        <row r="28">
          <cell r="B28" t="str">
            <v>Pipe</v>
          </cell>
          <cell r="C28" t="str">
            <v>각종</v>
          </cell>
          <cell r="D28">
            <v>5</v>
          </cell>
          <cell r="E28">
            <v>9144</v>
          </cell>
          <cell r="F28" t="str">
            <v>각종</v>
          </cell>
          <cell r="G28">
            <v>3</v>
          </cell>
          <cell r="H28">
            <v>6810</v>
          </cell>
          <cell r="I28">
            <v>-2334</v>
          </cell>
          <cell r="J28" t="str">
            <v>각종</v>
          </cell>
          <cell r="K28">
            <v>3</v>
          </cell>
          <cell r="L28">
            <v>6810</v>
          </cell>
          <cell r="M28">
            <v>0</v>
          </cell>
          <cell r="N28" t="str">
            <v>각종</v>
          </cell>
          <cell r="O28">
            <v>3</v>
          </cell>
          <cell r="P28">
            <v>6810</v>
          </cell>
          <cell r="Q28">
            <v>-2334</v>
          </cell>
          <cell r="R28">
            <v>0</v>
          </cell>
          <cell r="S28" t="str">
            <v>각종</v>
          </cell>
          <cell r="T28">
            <v>3</v>
          </cell>
          <cell r="U28">
            <v>6810</v>
          </cell>
          <cell r="V28">
            <v>-2334</v>
          </cell>
          <cell r="W28">
            <v>0</v>
          </cell>
          <cell r="X28" t="str">
            <v>각종</v>
          </cell>
          <cell r="Y28">
            <v>3</v>
          </cell>
          <cell r="Z28">
            <v>6810</v>
          </cell>
        </row>
        <row r="29">
          <cell r="B29" t="str">
            <v>I-Beam부속</v>
          </cell>
          <cell r="C29" t="str">
            <v>각종</v>
          </cell>
          <cell r="D29" t="str">
            <v>1식</v>
          </cell>
          <cell r="E29">
            <v>18658</v>
          </cell>
          <cell r="F29" t="str">
            <v>각종</v>
          </cell>
          <cell r="G29" t="str">
            <v>1식</v>
          </cell>
          <cell r="H29">
            <v>18605</v>
          </cell>
          <cell r="I29">
            <v>-53</v>
          </cell>
          <cell r="J29" t="str">
            <v>각종</v>
          </cell>
          <cell r="K29" t="str">
            <v>1식</v>
          </cell>
          <cell r="L29">
            <v>18605</v>
          </cell>
          <cell r="M29">
            <v>0</v>
          </cell>
          <cell r="N29" t="str">
            <v>각종</v>
          </cell>
          <cell r="O29" t="str">
            <v>1식</v>
          </cell>
          <cell r="P29">
            <v>18605</v>
          </cell>
          <cell r="Q29">
            <v>-53</v>
          </cell>
          <cell r="R29">
            <v>0</v>
          </cell>
          <cell r="S29" t="str">
            <v>각종</v>
          </cell>
          <cell r="T29" t="str">
            <v>1식</v>
          </cell>
          <cell r="U29">
            <v>18605</v>
          </cell>
          <cell r="V29">
            <v>-53</v>
          </cell>
          <cell r="W29">
            <v>0</v>
          </cell>
          <cell r="X29" t="str">
            <v>각종</v>
          </cell>
          <cell r="Y29" t="str">
            <v>1식</v>
          </cell>
          <cell r="Z29">
            <v>18836</v>
          </cell>
        </row>
        <row r="30">
          <cell r="B30" t="str">
            <v>Rail부속</v>
          </cell>
          <cell r="C30" t="str">
            <v>각종</v>
          </cell>
          <cell r="D30" t="str">
            <v>1식</v>
          </cell>
          <cell r="E30">
            <v>4127</v>
          </cell>
          <cell r="F30" t="str">
            <v>각종</v>
          </cell>
          <cell r="G30" t="str">
            <v>1식</v>
          </cell>
          <cell r="H30">
            <v>595</v>
          </cell>
          <cell r="I30">
            <v>-3532</v>
          </cell>
          <cell r="J30" t="str">
            <v>각종</v>
          </cell>
          <cell r="K30" t="str">
            <v>1식</v>
          </cell>
          <cell r="L30">
            <v>595</v>
          </cell>
          <cell r="M30">
            <v>0</v>
          </cell>
          <cell r="N30" t="str">
            <v>각종</v>
          </cell>
          <cell r="O30" t="str">
            <v>1식</v>
          </cell>
          <cell r="P30">
            <v>595</v>
          </cell>
          <cell r="Q30">
            <v>-3532</v>
          </cell>
          <cell r="R30">
            <v>0</v>
          </cell>
          <cell r="S30" t="str">
            <v>각종</v>
          </cell>
          <cell r="T30" t="str">
            <v>1식</v>
          </cell>
          <cell r="U30">
            <v>595</v>
          </cell>
          <cell r="V30">
            <v>-3532</v>
          </cell>
          <cell r="W30">
            <v>0</v>
          </cell>
          <cell r="X30" t="str">
            <v>각종</v>
          </cell>
          <cell r="Y30" t="str">
            <v>1식</v>
          </cell>
          <cell r="Z30">
            <v>595</v>
          </cell>
        </row>
        <row r="31">
          <cell r="B31" t="str">
            <v>Pipe부속</v>
          </cell>
          <cell r="C31" t="str">
            <v>각종</v>
          </cell>
          <cell r="D31" t="str">
            <v>1식</v>
          </cell>
          <cell r="E31">
            <v>1418</v>
          </cell>
          <cell r="F31" t="str">
            <v>각종</v>
          </cell>
          <cell r="G31" t="str">
            <v>1식</v>
          </cell>
          <cell r="H31">
            <v>1004</v>
          </cell>
          <cell r="I31">
            <v>-414</v>
          </cell>
          <cell r="J31" t="str">
            <v>각종</v>
          </cell>
          <cell r="K31" t="str">
            <v>1식</v>
          </cell>
          <cell r="L31">
            <v>1004</v>
          </cell>
          <cell r="M31">
            <v>0</v>
          </cell>
          <cell r="N31" t="str">
            <v>각종</v>
          </cell>
          <cell r="O31" t="str">
            <v>1식</v>
          </cell>
          <cell r="P31">
            <v>1004</v>
          </cell>
          <cell r="Q31">
            <v>-414</v>
          </cell>
          <cell r="R31">
            <v>0</v>
          </cell>
          <cell r="S31" t="str">
            <v>각종</v>
          </cell>
          <cell r="T31" t="str">
            <v>1식</v>
          </cell>
          <cell r="U31">
            <v>1004</v>
          </cell>
          <cell r="V31">
            <v>-414</v>
          </cell>
          <cell r="W31">
            <v>0</v>
          </cell>
          <cell r="X31" t="str">
            <v>각종</v>
          </cell>
          <cell r="Y31" t="str">
            <v>1식</v>
          </cell>
          <cell r="Z31">
            <v>1004</v>
          </cell>
        </row>
        <row r="32">
          <cell r="B32" t="str">
            <v>I-Beam 공곡비</v>
          </cell>
          <cell r="C32" t="str">
            <v>각종</v>
          </cell>
          <cell r="D32">
            <v>613</v>
          </cell>
          <cell r="E32">
            <v>27953</v>
          </cell>
          <cell r="F32" t="str">
            <v>각종</v>
          </cell>
          <cell r="G32">
            <v>576</v>
          </cell>
          <cell r="H32">
            <v>25579</v>
          </cell>
          <cell r="I32">
            <v>-2374</v>
          </cell>
          <cell r="J32" t="str">
            <v>각종</v>
          </cell>
          <cell r="K32">
            <v>576</v>
          </cell>
          <cell r="L32">
            <v>25579</v>
          </cell>
          <cell r="M32">
            <v>0</v>
          </cell>
          <cell r="N32" t="str">
            <v>각종</v>
          </cell>
          <cell r="O32">
            <v>576</v>
          </cell>
          <cell r="P32">
            <v>25579</v>
          </cell>
          <cell r="Q32">
            <v>-2374</v>
          </cell>
          <cell r="R32">
            <v>0</v>
          </cell>
          <cell r="S32" t="str">
            <v>각종</v>
          </cell>
          <cell r="T32">
            <v>576</v>
          </cell>
          <cell r="U32">
            <v>25579</v>
          </cell>
          <cell r="V32">
            <v>-2374</v>
          </cell>
          <cell r="W32">
            <v>0</v>
          </cell>
          <cell r="X32" t="str">
            <v>각종</v>
          </cell>
          <cell r="Y32">
            <v>576</v>
          </cell>
          <cell r="Z32">
            <v>25475</v>
          </cell>
        </row>
        <row r="33">
          <cell r="I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I35">
            <v>0</v>
          </cell>
          <cell r="M35">
            <v>0</v>
          </cell>
          <cell r="Q35">
            <v>0</v>
          </cell>
          <cell r="R35">
            <v>0</v>
          </cell>
          <cell r="V35">
            <v>0</v>
          </cell>
          <cell r="W35">
            <v>0</v>
          </cell>
        </row>
        <row r="36">
          <cell r="B36" t="str">
            <v>o 기   타</v>
          </cell>
          <cell r="E36">
            <v>205000</v>
          </cell>
          <cell r="H36">
            <v>205000</v>
          </cell>
          <cell r="I36">
            <v>0</v>
          </cell>
          <cell r="L36">
            <v>205000</v>
          </cell>
          <cell r="M36">
            <v>0</v>
          </cell>
          <cell r="P36">
            <v>205000</v>
          </cell>
          <cell r="Q36">
            <v>0</v>
          </cell>
          <cell r="R36">
            <v>0</v>
          </cell>
          <cell r="U36">
            <v>205000</v>
          </cell>
          <cell r="V36">
            <v>0</v>
          </cell>
          <cell r="W36">
            <v>0</v>
          </cell>
          <cell r="Z36">
            <v>205000</v>
          </cell>
        </row>
        <row r="37">
          <cell r="B37" t="str">
            <v>사업장 전기설비 안전관리(통합)</v>
          </cell>
          <cell r="C37" t="str">
            <v>각종</v>
          </cell>
          <cell r="D37" t="str">
            <v>1식</v>
          </cell>
          <cell r="E37">
            <v>100000</v>
          </cell>
          <cell r="F37" t="str">
            <v>각종</v>
          </cell>
          <cell r="G37" t="str">
            <v>1식</v>
          </cell>
          <cell r="H37">
            <v>100000</v>
          </cell>
          <cell r="I37">
            <v>0</v>
          </cell>
          <cell r="J37" t="str">
            <v>각종</v>
          </cell>
          <cell r="K37" t="str">
            <v>1식</v>
          </cell>
          <cell r="L37">
            <v>100000</v>
          </cell>
          <cell r="M37">
            <v>0</v>
          </cell>
          <cell r="N37" t="str">
            <v>각종</v>
          </cell>
          <cell r="O37" t="str">
            <v>1식</v>
          </cell>
          <cell r="P37">
            <v>100000</v>
          </cell>
          <cell r="Q37">
            <v>0</v>
          </cell>
          <cell r="R37">
            <v>0</v>
          </cell>
          <cell r="S37" t="str">
            <v>각종</v>
          </cell>
          <cell r="T37" t="str">
            <v>1식</v>
          </cell>
          <cell r="U37">
            <v>100000</v>
          </cell>
          <cell r="V37">
            <v>0</v>
          </cell>
          <cell r="W37">
            <v>0</v>
          </cell>
          <cell r="X37" t="str">
            <v>각종</v>
          </cell>
          <cell r="Y37" t="str">
            <v>1식</v>
          </cell>
          <cell r="Z37">
            <v>100000</v>
          </cell>
        </row>
        <row r="38">
          <cell r="B38" t="str">
            <v>사업장 (위생)난방시설 보수공사</v>
          </cell>
          <cell r="C38" t="str">
            <v>각종</v>
          </cell>
          <cell r="D38" t="str">
            <v>1식</v>
          </cell>
          <cell r="E38">
            <v>35000</v>
          </cell>
          <cell r="F38" t="str">
            <v>각종</v>
          </cell>
          <cell r="G38" t="str">
            <v>1식</v>
          </cell>
          <cell r="H38">
            <v>35000</v>
          </cell>
          <cell r="I38">
            <v>0</v>
          </cell>
          <cell r="J38" t="str">
            <v>각종</v>
          </cell>
          <cell r="K38" t="str">
            <v>1식</v>
          </cell>
          <cell r="L38">
            <v>35000</v>
          </cell>
          <cell r="M38">
            <v>0</v>
          </cell>
          <cell r="N38" t="str">
            <v>각종</v>
          </cell>
          <cell r="O38" t="str">
            <v>1식</v>
          </cell>
          <cell r="P38">
            <v>35000</v>
          </cell>
          <cell r="Q38">
            <v>0</v>
          </cell>
          <cell r="R38">
            <v>0</v>
          </cell>
          <cell r="S38" t="str">
            <v>각종</v>
          </cell>
          <cell r="T38" t="str">
            <v>1식</v>
          </cell>
          <cell r="U38">
            <v>35000</v>
          </cell>
          <cell r="V38">
            <v>0</v>
          </cell>
          <cell r="W38">
            <v>0</v>
          </cell>
          <cell r="X38" t="str">
            <v>각종</v>
          </cell>
          <cell r="Y38" t="str">
            <v>1식</v>
          </cell>
          <cell r="Z38">
            <v>35000</v>
          </cell>
        </row>
        <row r="39">
          <cell r="B39" t="str">
            <v>공해방지시설 보강</v>
          </cell>
          <cell r="C39" t="str">
            <v>각종</v>
          </cell>
          <cell r="D39" t="str">
            <v>1식</v>
          </cell>
          <cell r="E39">
            <v>30000</v>
          </cell>
          <cell r="F39" t="str">
            <v>각종</v>
          </cell>
          <cell r="G39" t="str">
            <v>1식</v>
          </cell>
          <cell r="H39">
            <v>30000</v>
          </cell>
          <cell r="I39">
            <v>0</v>
          </cell>
          <cell r="J39" t="str">
            <v>각종</v>
          </cell>
          <cell r="K39" t="str">
            <v>1식</v>
          </cell>
          <cell r="L39">
            <v>30000</v>
          </cell>
          <cell r="M39">
            <v>0</v>
          </cell>
          <cell r="N39" t="str">
            <v>각종</v>
          </cell>
          <cell r="O39" t="str">
            <v>1식</v>
          </cell>
          <cell r="P39">
            <v>30000</v>
          </cell>
          <cell r="Q39">
            <v>0</v>
          </cell>
          <cell r="R39">
            <v>0</v>
          </cell>
          <cell r="S39" t="str">
            <v>각종</v>
          </cell>
          <cell r="T39" t="str">
            <v>1식</v>
          </cell>
          <cell r="U39">
            <v>30000</v>
          </cell>
          <cell r="V39">
            <v>0</v>
          </cell>
          <cell r="W39">
            <v>0</v>
          </cell>
          <cell r="X39" t="str">
            <v>각종</v>
          </cell>
          <cell r="Y39" t="str">
            <v>1식</v>
          </cell>
          <cell r="Z39">
            <v>30000</v>
          </cell>
        </row>
        <row r="40">
          <cell r="B40" t="str">
            <v>중앙보일러 보수</v>
          </cell>
          <cell r="C40" t="str">
            <v>각종</v>
          </cell>
          <cell r="D40" t="str">
            <v>1식</v>
          </cell>
          <cell r="E40">
            <v>20000</v>
          </cell>
          <cell r="F40" t="str">
            <v>각종</v>
          </cell>
          <cell r="G40" t="str">
            <v>1식</v>
          </cell>
          <cell r="H40">
            <v>20000</v>
          </cell>
          <cell r="I40">
            <v>0</v>
          </cell>
          <cell r="J40" t="str">
            <v>각종</v>
          </cell>
          <cell r="K40" t="str">
            <v>1식</v>
          </cell>
          <cell r="L40">
            <v>20000</v>
          </cell>
          <cell r="M40">
            <v>0</v>
          </cell>
          <cell r="N40" t="str">
            <v>각종</v>
          </cell>
          <cell r="O40" t="str">
            <v>1식</v>
          </cell>
          <cell r="P40">
            <v>20000</v>
          </cell>
          <cell r="Q40">
            <v>0</v>
          </cell>
          <cell r="R40">
            <v>0</v>
          </cell>
          <cell r="S40" t="str">
            <v>각종</v>
          </cell>
          <cell r="T40" t="str">
            <v>1식</v>
          </cell>
          <cell r="U40">
            <v>20000</v>
          </cell>
          <cell r="V40">
            <v>0</v>
          </cell>
          <cell r="W40">
            <v>0</v>
          </cell>
          <cell r="X40" t="str">
            <v>각종</v>
          </cell>
          <cell r="Y40" t="str">
            <v>1식</v>
          </cell>
          <cell r="Z40">
            <v>20000</v>
          </cell>
        </row>
        <row r="41">
          <cell r="B41" t="str">
            <v>장명사 전기공사</v>
          </cell>
          <cell r="C41" t="str">
            <v>각종</v>
          </cell>
          <cell r="D41" t="str">
            <v>1식</v>
          </cell>
          <cell r="E41">
            <v>20000</v>
          </cell>
          <cell r="F41" t="str">
            <v>각종</v>
          </cell>
          <cell r="G41" t="str">
            <v>1식</v>
          </cell>
          <cell r="H41">
            <v>20000</v>
          </cell>
          <cell r="I41">
            <v>0</v>
          </cell>
          <cell r="J41" t="str">
            <v>각종</v>
          </cell>
          <cell r="K41" t="str">
            <v>1식</v>
          </cell>
          <cell r="L41">
            <v>20000</v>
          </cell>
          <cell r="M41">
            <v>0</v>
          </cell>
          <cell r="N41" t="str">
            <v>각종</v>
          </cell>
          <cell r="O41" t="str">
            <v>1식</v>
          </cell>
          <cell r="P41">
            <v>20000</v>
          </cell>
          <cell r="Q41">
            <v>0</v>
          </cell>
          <cell r="R41">
            <v>0</v>
          </cell>
          <cell r="S41" t="str">
            <v>각종</v>
          </cell>
          <cell r="T41" t="str">
            <v>1식</v>
          </cell>
          <cell r="U41">
            <v>20000</v>
          </cell>
          <cell r="V41">
            <v>0</v>
          </cell>
          <cell r="W41">
            <v>0</v>
          </cell>
          <cell r="X41" t="str">
            <v>각종</v>
          </cell>
          <cell r="Y41" t="str">
            <v>1식</v>
          </cell>
          <cell r="Z41">
            <v>20000</v>
          </cell>
        </row>
        <row r="42"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I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I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I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I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I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I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I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64">
          <cell r="I64">
            <v>0</v>
          </cell>
          <cell r="M64">
            <v>0</v>
          </cell>
          <cell r="Q64">
            <v>0</v>
          </cell>
          <cell r="R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I65">
            <v>0</v>
          </cell>
          <cell r="M65">
            <v>0</v>
          </cell>
          <cell r="Q65">
            <v>0</v>
          </cell>
          <cell r="R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I66">
            <v>0</v>
          </cell>
          <cell r="M66">
            <v>0</v>
          </cell>
          <cell r="Q66">
            <v>0</v>
          </cell>
          <cell r="R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I67">
            <v>0</v>
          </cell>
          <cell r="M67">
            <v>0</v>
          </cell>
          <cell r="Q67">
            <v>0</v>
          </cell>
          <cell r="R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 t="str">
            <v>계</v>
          </cell>
          <cell r="C68">
            <v>12</v>
          </cell>
          <cell r="E68">
            <v>446780</v>
          </cell>
          <cell r="F68">
            <v>12</v>
          </cell>
          <cell r="H68">
            <v>411381</v>
          </cell>
          <cell r="I68">
            <v>-35399</v>
          </cell>
          <cell r="J68">
            <v>12</v>
          </cell>
          <cell r="L68">
            <v>411381</v>
          </cell>
          <cell r="M68">
            <v>0</v>
          </cell>
          <cell r="N68">
            <v>12</v>
          </cell>
          <cell r="P68">
            <v>411381</v>
          </cell>
          <cell r="Q68">
            <v>-35399</v>
          </cell>
          <cell r="R68">
            <v>0</v>
          </cell>
          <cell r="S68">
            <v>12</v>
          </cell>
          <cell r="U68">
            <v>411381</v>
          </cell>
          <cell r="V68">
            <v>-35399</v>
          </cell>
          <cell r="W68">
            <v>0</v>
          </cell>
          <cell r="X68">
            <v>12</v>
          </cell>
          <cell r="Z68">
            <v>414708</v>
          </cell>
        </row>
        <row r="69">
          <cell r="B69" t="str">
            <v>기계시설 안전관리(통합)</v>
          </cell>
          <cell r="C69" t="str">
            <v>각종</v>
          </cell>
          <cell r="D69" t="str">
            <v>1식</v>
          </cell>
          <cell r="E69">
            <v>180000</v>
          </cell>
          <cell r="F69" t="str">
            <v>각종</v>
          </cell>
          <cell r="G69" t="str">
            <v>1식</v>
          </cell>
          <cell r="H69">
            <v>180000</v>
          </cell>
          <cell r="I69">
            <v>0</v>
          </cell>
          <cell r="J69" t="str">
            <v>각종</v>
          </cell>
          <cell r="K69" t="str">
            <v>1식</v>
          </cell>
          <cell r="L69">
            <v>180000</v>
          </cell>
          <cell r="M69">
            <v>0</v>
          </cell>
          <cell r="N69" t="str">
            <v>각종</v>
          </cell>
          <cell r="O69" t="str">
            <v>1식</v>
          </cell>
          <cell r="P69">
            <v>180000</v>
          </cell>
          <cell r="Q69">
            <v>0</v>
          </cell>
          <cell r="R69">
            <v>0</v>
          </cell>
          <cell r="S69" t="str">
            <v>각종</v>
          </cell>
          <cell r="T69" t="str">
            <v>1식</v>
          </cell>
          <cell r="U69">
            <v>180000</v>
          </cell>
          <cell r="V69">
            <v>0</v>
          </cell>
          <cell r="W69">
            <v>0</v>
          </cell>
          <cell r="X69" t="str">
            <v>각종</v>
          </cell>
          <cell r="Y69" t="str">
            <v>1식</v>
          </cell>
          <cell r="Z69">
            <v>180000</v>
          </cell>
        </row>
        <row r="70">
          <cell r="B70" t="str">
            <v>기계시설 유지보수(통합)</v>
          </cell>
          <cell r="C70" t="str">
            <v>각종</v>
          </cell>
          <cell r="D70" t="str">
            <v>1식</v>
          </cell>
          <cell r="E70">
            <v>500000</v>
          </cell>
          <cell r="F70" t="str">
            <v>각종</v>
          </cell>
          <cell r="G70" t="str">
            <v>1식</v>
          </cell>
          <cell r="H70">
            <v>500000</v>
          </cell>
          <cell r="I70">
            <v>0</v>
          </cell>
          <cell r="J70" t="str">
            <v>각종</v>
          </cell>
          <cell r="K70" t="str">
            <v>1식</v>
          </cell>
          <cell r="L70">
            <v>500000</v>
          </cell>
          <cell r="M70">
            <v>0</v>
          </cell>
          <cell r="N70" t="str">
            <v>각종</v>
          </cell>
          <cell r="O70" t="str">
            <v>1식</v>
          </cell>
          <cell r="P70">
            <v>500000</v>
          </cell>
          <cell r="Q70">
            <v>0</v>
          </cell>
          <cell r="R70">
            <v>0</v>
          </cell>
          <cell r="S70" t="str">
            <v>각종</v>
          </cell>
          <cell r="T70" t="str">
            <v>1식</v>
          </cell>
          <cell r="U70">
            <v>500000</v>
          </cell>
          <cell r="V70">
            <v>0</v>
          </cell>
          <cell r="W70">
            <v>0</v>
          </cell>
          <cell r="X70" t="str">
            <v>각종</v>
          </cell>
          <cell r="Y70" t="str">
            <v>1식</v>
          </cell>
          <cell r="Z70">
            <v>500000</v>
          </cell>
        </row>
        <row r="71">
          <cell r="B71" t="str">
            <v>전기기기 및 안전시설 보강(통합)</v>
          </cell>
          <cell r="C71" t="str">
            <v>각종</v>
          </cell>
          <cell r="D71" t="str">
            <v>1식</v>
          </cell>
          <cell r="E71">
            <v>160000</v>
          </cell>
          <cell r="F71" t="str">
            <v>각종</v>
          </cell>
          <cell r="G71" t="str">
            <v>1식</v>
          </cell>
          <cell r="H71">
            <v>160000</v>
          </cell>
          <cell r="I71">
            <v>0</v>
          </cell>
          <cell r="J71" t="str">
            <v>각종</v>
          </cell>
          <cell r="K71" t="str">
            <v>1식</v>
          </cell>
          <cell r="L71">
            <v>160000</v>
          </cell>
          <cell r="M71">
            <v>0</v>
          </cell>
          <cell r="N71" t="str">
            <v>각종</v>
          </cell>
          <cell r="O71" t="str">
            <v>1식</v>
          </cell>
          <cell r="P71">
            <v>160000</v>
          </cell>
          <cell r="Q71">
            <v>0</v>
          </cell>
          <cell r="R71">
            <v>0</v>
          </cell>
          <cell r="S71" t="str">
            <v>각종</v>
          </cell>
          <cell r="T71" t="str">
            <v>1식</v>
          </cell>
          <cell r="U71">
            <v>160000</v>
          </cell>
          <cell r="V71">
            <v>0</v>
          </cell>
          <cell r="W71">
            <v>0</v>
          </cell>
          <cell r="X71" t="str">
            <v>각종</v>
          </cell>
          <cell r="Y71" t="str">
            <v>1식</v>
          </cell>
          <cell r="Z71">
            <v>160000</v>
          </cell>
        </row>
        <row r="72">
          <cell r="B72" t="str">
            <v>수갱시설(기계,전기) 보수(통합)</v>
          </cell>
          <cell r="C72" t="str">
            <v>각종</v>
          </cell>
          <cell r="D72" t="str">
            <v>1식</v>
          </cell>
          <cell r="E72">
            <v>200000</v>
          </cell>
          <cell r="F72" t="str">
            <v>각종</v>
          </cell>
          <cell r="G72" t="str">
            <v>1식</v>
          </cell>
          <cell r="H72">
            <v>200000</v>
          </cell>
          <cell r="I72">
            <v>0</v>
          </cell>
          <cell r="J72" t="str">
            <v>각종</v>
          </cell>
          <cell r="K72" t="str">
            <v>1식</v>
          </cell>
          <cell r="L72">
            <v>200000</v>
          </cell>
          <cell r="M72">
            <v>0</v>
          </cell>
          <cell r="N72" t="str">
            <v>각종</v>
          </cell>
          <cell r="O72" t="str">
            <v>1식</v>
          </cell>
          <cell r="P72">
            <v>200000</v>
          </cell>
          <cell r="Q72">
            <v>0</v>
          </cell>
          <cell r="R72">
            <v>0</v>
          </cell>
          <cell r="S72" t="str">
            <v>각종</v>
          </cell>
          <cell r="T72" t="str">
            <v>1식</v>
          </cell>
          <cell r="U72">
            <v>200000</v>
          </cell>
          <cell r="V72">
            <v>0</v>
          </cell>
          <cell r="W72">
            <v>0</v>
          </cell>
          <cell r="X72" t="str">
            <v>각종</v>
          </cell>
          <cell r="Y72" t="str">
            <v>1식</v>
          </cell>
          <cell r="Z72">
            <v>200000</v>
          </cell>
        </row>
        <row r="73">
          <cell r="B73" t="str">
            <v>선탄장 유지보수 공사(통합)</v>
          </cell>
          <cell r="C73" t="str">
            <v>각종</v>
          </cell>
          <cell r="D73" t="str">
            <v>1식</v>
          </cell>
          <cell r="E73">
            <v>140000</v>
          </cell>
          <cell r="F73" t="str">
            <v>각종</v>
          </cell>
          <cell r="G73" t="str">
            <v>1식</v>
          </cell>
          <cell r="H73">
            <v>140000</v>
          </cell>
          <cell r="I73">
            <v>0</v>
          </cell>
          <cell r="J73" t="str">
            <v>각종</v>
          </cell>
          <cell r="K73" t="str">
            <v>1식</v>
          </cell>
          <cell r="L73">
            <v>140000</v>
          </cell>
          <cell r="M73">
            <v>0</v>
          </cell>
          <cell r="N73" t="str">
            <v>각종</v>
          </cell>
          <cell r="O73" t="str">
            <v>1식</v>
          </cell>
          <cell r="P73">
            <v>140000</v>
          </cell>
          <cell r="Q73">
            <v>0</v>
          </cell>
          <cell r="R73">
            <v>0</v>
          </cell>
          <cell r="S73" t="str">
            <v>각종</v>
          </cell>
          <cell r="T73" t="str">
            <v>1식</v>
          </cell>
          <cell r="U73">
            <v>140000</v>
          </cell>
          <cell r="V73">
            <v>0</v>
          </cell>
          <cell r="W73">
            <v>0</v>
          </cell>
          <cell r="X73" t="str">
            <v>각종</v>
          </cell>
          <cell r="Y73" t="str">
            <v>1식</v>
          </cell>
          <cell r="Z73">
            <v>120000</v>
          </cell>
        </row>
        <row r="74">
          <cell r="B74" t="str">
            <v>갱내 펌프 보수</v>
          </cell>
          <cell r="C74" t="str">
            <v>각종</v>
          </cell>
          <cell r="D74" t="str">
            <v>1식</v>
          </cell>
          <cell r="E74">
            <v>80000</v>
          </cell>
          <cell r="F74" t="str">
            <v>각종</v>
          </cell>
          <cell r="G74" t="str">
            <v>1식</v>
          </cell>
          <cell r="H74">
            <v>80000</v>
          </cell>
          <cell r="I74">
            <v>0</v>
          </cell>
          <cell r="J74" t="str">
            <v>각종</v>
          </cell>
          <cell r="K74" t="str">
            <v>1식</v>
          </cell>
          <cell r="L74">
            <v>80000</v>
          </cell>
          <cell r="M74">
            <v>0</v>
          </cell>
          <cell r="N74" t="str">
            <v>각종</v>
          </cell>
          <cell r="O74" t="str">
            <v>1식</v>
          </cell>
          <cell r="P74">
            <v>80000</v>
          </cell>
          <cell r="Q74">
            <v>0</v>
          </cell>
          <cell r="R74">
            <v>0</v>
          </cell>
          <cell r="S74" t="str">
            <v>각종</v>
          </cell>
          <cell r="T74" t="str">
            <v>1식</v>
          </cell>
          <cell r="U74">
            <v>80000</v>
          </cell>
          <cell r="V74">
            <v>0</v>
          </cell>
          <cell r="W74">
            <v>0</v>
          </cell>
          <cell r="X74" t="str">
            <v>각종</v>
          </cell>
          <cell r="Y74" t="str">
            <v>1식</v>
          </cell>
          <cell r="Z74">
            <v>70000</v>
          </cell>
        </row>
        <row r="75">
          <cell r="B75" t="str">
            <v>펌프 및 펌프자동화 보수</v>
          </cell>
          <cell r="C75" t="str">
            <v>각종</v>
          </cell>
          <cell r="D75" t="str">
            <v>1식</v>
          </cell>
          <cell r="E75">
            <v>40000</v>
          </cell>
          <cell r="F75" t="str">
            <v>각종</v>
          </cell>
          <cell r="G75" t="str">
            <v>1식</v>
          </cell>
          <cell r="H75">
            <v>40000</v>
          </cell>
          <cell r="I75">
            <v>0</v>
          </cell>
          <cell r="J75" t="str">
            <v>각종</v>
          </cell>
          <cell r="K75" t="str">
            <v>1식</v>
          </cell>
          <cell r="L75">
            <v>40000</v>
          </cell>
          <cell r="M75">
            <v>0</v>
          </cell>
          <cell r="N75" t="str">
            <v>각종</v>
          </cell>
          <cell r="O75" t="str">
            <v>1식</v>
          </cell>
          <cell r="P75">
            <v>40000</v>
          </cell>
          <cell r="Q75">
            <v>0</v>
          </cell>
          <cell r="R75">
            <v>0</v>
          </cell>
          <cell r="S75" t="str">
            <v>각종</v>
          </cell>
          <cell r="T75" t="str">
            <v>1식</v>
          </cell>
          <cell r="U75">
            <v>40000</v>
          </cell>
          <cell r="V75">
            <v>0</v>
          </cell>
          <cell r="W75">
            <v>0</v>
          </cell>
          <cell r="X75" t="str">
            <v>각종</v>
          </cell>
          <cell r="Y75" t="str">
            <v>1식</v>
          </cell>
          <cell r="Z75">
            <v>40000</v>
          </cell>
        </row>
        <row r="76">
          <cell r="B76" t="str">
            <v>압축기 소모품 구입</v>
          </cell>
          <cell r="C76" t="str">
            <v>각종</v>
          </cell>
          <cell r="D76" t="str">
            <v>1식</v>
          </cell>
          <cell r="E76">
            <v>50000</v>
          </cell>
          <cell r="F76" t="str">
            <v>각종</v>
          </cell>
          <cell r="G76" t="str">
            <v>1식</v>
          </cell>
          <cell r="H76">
            <v>50000</v>
          </cell>
          <cell r="I76">
            <v>0</v>
          </cell>
          <cell r="J76" t="str">
            <v>각종</v>
          </cell>
          <cell r="K76" t="str">
            <v>1식</v>
          </cell>
          <cell r="L76">
            <v>50000</v>
          </cell>
          <cell r="M76">
            <v>0</v>
          </cell>
          <cell r="N76" t="str">
            <v>각종</v>
          </cell>
          <cell r="O76" t="str">
            <v>1식</v>
          </cell>
          <cell r="P76">
            <v>50000</v>
          </cell>
          <cell r="Q76">
            <v>0</v>
          </cell>
          <cell r="R76">
            <v>0</v>
          </cell>
          <cell r="S76" t="str">
            <v>각종</v>
          </cell>
          <cell r="T76" t="str">
            <v>1식</v>
          </cell>
          <cell r="U76">
            <v>50000</v>
          </cell>
          <cell r="V76">
            <v>0</v>
          </cell>
          <cell r="W76">
            <v>0</v>
          </cell>
          <cell r="X76" t="str">
            <v>각종</v>
          </cell>
          <cell r="Y76" t="str">
            <v>1식</v>
          </cell>
          <cell r="Z76">
            <v>40000</v>
          </cell>
        </row>
        <row r="77">
          <cell r="B77" t="str">
            <v>에어쿨링 열교환기 보수</v>
          </cell>
          <cell r="C77" t="str">
            <v>각종</v>
          </cell>
          <cell r="D77" t="str">
            <v>1식</v>
          </cell>
          <cell r="E77">
            <v>60000</v>
          </cell>
          <cell r="F77">
            <v>0</v>
          </cell>
          <cell r="G77">
            <v>0</v>
          </cell>
          <cell r="H77">
            <v>0</v>
          </cell>
          <cell r="I77">
            <v>-60000</v>
          </cell>
          <cell r="J77" t="str">
            <v>각종</v>
          </cell>
          <cell r="K77" t="str">
            <v>1식</v>
          </cell>
          <cell r="L77">
            <v>60000</v>
          </cell>
          <cell r="M77">
            <v>60000</v>
          </cell>
          <cell r="N77" t="str">
            <v>각종</v>
          </cell>
          <cell r="O77" t="str">
            <v>1식</v>
          </cell>
          <cell r="P77">
            <v>60000</v>
          </cell>
          <cell r="Q77">
            <v>0</v>
          </cell>
          <cell r="R77">
            <v>0</v>
          </cell>
          <cell r="U77">
            <v>0</v>
          </cell>
          <cell r="V77">
            <v>-60000</v>
          </cell>
          <cell r="W77">
            <v>-60000</v>
          </cell>
          <cell r="X77">
            <v>0</v>
          </cell>
          <cell r="Y77">
            <v>0</v>
          </cell>
          <cell r="Z77">
            <v>0</v>
          </cell>
        </row>
        <row r="78">
          <cell r="B78" t="str">
            <v>자동화설비 전장품 보수</v>
          </cell>
          <cell r="C78" t="str">
            <v>각종</v>
          </cell>
          <cell r="D78" t="str">
            <v>1식</v>
          </cell>
          <cell r="E78">
            <v>30000</v>
          </cell>
          <cell r="F78" t="str">
            <v>각종</v>
          </cell>
          <cell r="G78" t="str">
            <v>1식</v>
          </cell>
          <cell r="H78">
            <v>30000</v>
          </cell>
          <cell r="I78">
            <v>0</v>
          </cell>
          <cell r="J78" t="str">
            <v>각종</v>
          </cell>
          <cell r="K78" t="str">
            <v>1식</v>
          </cell>
          <cell r="L78">
            <v>30000</v>
          </cell>
          <cell r="M78">
            <v>0</v>
          </cell>
          <cell r="N78" t="str">
            <v>각종</v>
          </cell>
          <cell r="O78" t="str">
            <v>1식</v>
          </cell>
          <cell r="P78">
            <v>30000</v>
          </cell>
          <cell r="Q78">
            <v>0</v>
          </cell>
          <cell r="R78">
            <v>0</v>
          </cell>
          <cell r="S78" t="str">
            <v>각종</v>
          </cell>
          <cell r="T78" t="str">
            <v>1식</v>
          </cell>
          <cell r="U78">
            <v>30000</v>
          </cell>
          <cell r="V78">
            <v>0</v>
          </cell>
          <cell r="W78">
            <v>0</v>
          </cell>
          <cell r="X78" t="str">
            <v>각종</v>
          </cell>
          <cell r="Y78" t="str">
            <v>1식</v>
          </cell>
          <cell r="Z78">
            <v>30000</v>
          </cell>
        </row>
        <row r="79">
          <cell r="B79" t="str">
            <v>각종 공작품 제작 구입</v>
          </cell>
          <cell r="C79" t="str">
            <v>각종</v>
          </cell>
          <cell r="D79" t="str">
            <v>1식</v>
          </cell>
          <cell r="E79">
            <v>20000</v>
          </cell>
          <cell r="F79">
            <v>0</v>
          </cell>
          <cell r="G79">
            <v>0</v>
          </cell>
          <cell r="H79">
            <v>0</v>
          </cell>
          <cell r="I79">
            <v>-20000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-20000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-20000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B80" t="str">
            <v>제재기 및 너클크레인 보수</v>
          </cell>
          <cell r="C80" t="str">
            <v>각종</v>
          </cell>
          <cell r="D80" t="str">
            <v>1식</v>
          </cell>
          <cell r="E80">
            <v>30000</v>
          </cell>
          <cell r="F80" t="str">
            <v>각종</v>
          </cell>
          <cell r="G80" t="str">
            <v>1식</v>
          </cell>
          <cell r="H80">
            <v>20000</v>
          </cell>
          <cell r="I80">
            <v>-10000</v>
          </cell>
          <cell r="J80" t="str">
            <v>각종</v>
          </cell>
          <cell r="K80" t="str">
            <v>1식</v>
          </cell>
          <cell r="L80">
            <v>20000</v>
          </cell>
          <cell r="M80">
            <v>0</v>
          </cell>
          <cell r="N80" t="str">
            <v>각종</v>
          </cell>
          <cell r="O80" t="str">
            <v>1식</v>
          </cell>
          <cell r="P80">
            <v>20000</v>
          </cell>
          <cell r="Q80">
            <v>-10000</v>
          </cell>
          <cell r="R80">
            <v>0</v>
          </cell>
          <cell r="S80" t="str">
            <v>각종</v>
          </cell>
          <cell r="T80" t="str">
            <v>1식</v>
          </cell>
          <cell r="U80">
            <v>20000</v>
          </cell>
          <cell r="V80">
            <v>-10000</v>
          </cell>
          <cell r="W80">
            <v>0</v>
          </cell>
          <cell r="X80" t="str">
            <v>각종</v>
          </cell>
          <cell r="Y80" t="str">
            <v>1식</v>
          </cell>
          <cell r="Z80">
            <v>20000</v>
          </cell>
        </row>
        <row r="81">
          <cell r="B81" t="str">
            <v>각종 배관 보수</v>
          </cell>
          <cell r="C81" t="str">
            <v>각종</v>
          </cell>
          <cell r="D81" t="str">
            <v>1식</v>
          </cell>
          <cell r="E81">
            <v>40000</v>
          </cell>
          <cell r="F81" t="str">
            <v>각종</v>
          </cell>
          <cell r="G81" t="str">
            <v>1식</v>
          </cell>
          <cell r="H81">
            <v>40000</v>
          </cell>
          <cell r="I81">
            <v>0</v>
          </cell>
          <cell r="J81" t="str">
            <v>각종</v>
          </cell>
          <cell r="K81" t="str">
            <v>1식</v>
          </cell>
          <cell r="L81">
            <v>40000</v>
          </cell>
          <cell r="M81">
            <v>0</v>
          </cell>
          <cell r="N81" t="str">
            <v>각종</v>
          </cell>
          <cell r="O81" t="str">
            <v>1식</v>
          </cell>
          <cell r="P81">
            <v>40000</v>
          </cell>
          <cell r="Q81">
            <v>0</v>
          </cell>
          <cell r="R81">
            <v>0</v>
          </cell>
          <cell r="S81" t="str">
            <v>각종</v>
          </cell>
          <cell r="T81" t="str">
            <v>1식</v>
          </cell>
          <cell r="U81">
            <v>40000</v>
          </cell>
          <cell r="V81">
            <v>0</v>
          </cell>
          <cell r="W81">
            <v>0</v>
          </cell>
          <cell r="X81" t="str">
            <v>각종</v>
          </cell>
          <cell r="Y81" t="str">
            <v>1식</v>
          </cell>
          <cell r="Z81">
            <v>30000</v>
          </cell>
        </row>
        <row r="82">
          <cell r="B82" t="str">
            <v>소형채준기 보수</v>
          </cell>
          <cell r="C82" t="str">
            <v>각종</v>
          </cell>
          <cell r="D82" t="str">
            <v>1식</v>
          </cell>
          <cell r="E82">
            <v>10000</v>
          </cell>
          <cell r="F82" t="str">
            <v>각종</v>
          </cell>
          <cell r="G82" t="str">
            <v>1식</v>
          </cell>
          <cell r="H82">
            <v>10000</v>
          </cell>
          <cell r="I82">
            <v>0</v>
          </cell>
          <cell r="J82" t="str">
            <v>각종</v>
          </cell>
          <cell r="K82" t="str">
            <v>1식</v>
          </cell>
          <cell r="L82">
            <v>10000</v>
          </cell>
          <cell r="M82">
            <v>0</v>
          </cell>
          <cell r="N82" t="str">
            <v>각종</v>
          </cell>
          <cell r="O82" t="str">
            <v>1식</v>
          </cell>
          <cell r="P82">
            <v>10000</v>
          </cell>
          <cell r="Q82">
            <v>0</v>
          </cell>
          <cell r="R82">
            <v>0</v>
          </cell>
          <cell r="S82" t="str">
            <v>각종</v>
          </cell>
          <cell r="T82" t="str">
            <v>1식</v>
          </cell>
          <cell r="U82">
            <v>10000</v>
          </cell>
          <cell r="V82">
            <v>0</v>
          </cell>
          <cell r="W82">
            <v>0</v>
          </cell>
          <cell r="X82" t="str">
            <v>각종</v>
          </cell>
          <cell r="Y82" t="str">
            <v>1식</v>
          </cell>
          <cell r="Z82">
            <v>10000</v>
          </cell>
        </row>
        <row r="83">
          <cell r="B83" t="str">
            <v>에어쿨링 풍관 구입</v>
          </cell>
          <cell r="C83" t="str">
            <v>각종</v>
          </cell>
          <cell r="D83" t="str">
            <v>1식</v>
          </cell>
          <cell r="E83">
            <v>10000</v>
          </cell>
          <cell r="F83" t="str">
            <v>각종</v>
          </cell>
          <cell r="G83" t="str">
            <v>1식</v>
          </cell>
          <cell r="H83">
            <v>10000</v>
          </cell>
          <cell r="I83">
            <v>0</v>
          </cell>
          <cell r="J83" t="str">
            <v>각종</v>
          </cell>
          <cell r="K83" t="str">
            <v>1식</v>
          </cell>
          <cell r="L83">
            <v>10000</v>
          </cell>
          <cell r="M83">
            <v>0</v>
          </cell>
          <cell r="N83" t="str">
            <v>각종</v>
          </cell>
          <cell r="O83" t="str">
            <v>1식</v>
          </cell>
          <cell r="P83">
            <v>10000</v>
          </cell>
          <cell r="Q83">
            <v>0</v>
          </cell>
          <cell r="R83">
            <v>0</v>
          </cell>
          <cell r="S83" t="str">
            <v>각종</v>
          </cell>
          <cell r="T83" t="str">
            <v>1식</v>
          </cell>
          <cell r="U83">
            <v>10000</v>
          </cell>
          <cell r="V83">
            <v>0</v>
          </cell>
          <cell r="W83">
            <v>0</v>
          </cell>
          <cell r="X83" t="str">
            <v>각종</v>
          </cell>
          <cell r="Y83" t="str">
            <v>1식</v>
          </cell>
          <cell r="Z83">
            <v>10000</v>
          </cell>
        </row>
        <row r="84">
          <cell r="B84" t="str">
            <v>냉난방 시설 보수</v>
          </cell>
          <cell r="C84" t="str">
            <v>각종</v>
          </cell>
          <cell r="D84" t="str">
            <v>1식</v>
          </cell>
          <cell r="E84">
            <v>15000</v>
          </cell>
          <cell r="F84" t="str">
            <v>각종</v>
          </cell>
          <cell r="G84" t="str">
            <v>1식</v>
          </cell>
          <cell r="H84">
            <v>15000</v>
          </cell>
          <cell r="I84">
            <v>0</v>
          </cell>
          <cell r="J84" t="str">
            <v>각종</v>
          </cell>
          <cell r="K84" t="str">
            <v>1식</v>
          </cell>
          <cell r="L84">
            <v>15000</v>
          </cell>
          <cell r="M84">
            <v>0</v>
          </cell>
          <cell r="N84" t="str">
            <v>각종</v>
          </cell>
          <cell r="O84" t="str">
            <v>1식</v>
          </cell>
          <cell r="P84">
            <v>15000</v>
          </cell>
          <cell r="Q84">
            <v>0</v>
          </cell>
          <cell r="R84">
            <v>0</v>
          </cell>
          <cell r="S84" t="str">
            <v>각종</v>
          </cell>
          <cell r="T84" t="str">
            <v>1식</v>
          </cell>
          <cell r="U84">
            <v>15000</v>
          </cell>
          <cell r="V84">
            <v>0</v>
          </cell>
          <cell r="W84">
            <v>0</v>
          </cell>
          <cell r="X84" t="str">
            <v>각종</v>
          </cell>
          <cell r="Y84" t="str">
            <v>1식</v>
          </cell>
          <cell r="Z84">
            <v>15000</v>
          </cell>
        </row>
        <row r="85">
          <cell r="B85" t="str">
            <v>펌프 구입</v>
          </cell>
          <cell r="C85" t="str">
            <v>400HP</v>
          </cell>
          <cell r="D85" t="str">
            <v>1대</v>
          </cell>
          <cell r="E85">
            <v>115000</v>
          </cell>
          <cell r="F85">
            <v>0</v>
          </cell>
          <cell r="G85">
            <v>0</v>
          </cell>
          <cell r="H85">
            <v>0</v>
          </cell>
          <cell r="I85">
            <v>-115000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-115000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-115000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I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I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I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I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I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I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I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I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I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I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I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I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I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I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I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I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I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23">
          <cell r="I123">
            <v>0</v>
          </cell>
          <cell r="M123">
            <v>0</v>
          </cell>
          <cell r="Q123">
            <v>0</v>
          </cell>
          <cell r="R123">
            <v>0</v>
          </cell>
          <cell r="V123">
            <v>0</v>
          </cell>
          <cell r="W123">
            <v>0</v>
          </cell>
        </row>
        <row r="124">
          <cell r="I124">
            <v>0</v>
          </cell>
          <cell r="M124">
            <v>0</v>
          </cell>
          <cell r="Q124">
            <v>0</v>
          </cell>
          <cell r="R124">
            <v>0</v>
          </cell>
          <cell r="V124">
            <v>0</v>
          </cell>
          <cell r="W124">
            <v>0</v>
          </cell>
        </row>
        <row r="125">
          <cell r="B125" t="str">
            <v>계</v>
          </cell>
          <cell r="C125">
            <v>17</v>
          </cell>
          <cell r="E125">
            <v>1680000</v>
          </cell>
          <cell r="F125">
            <v>14</v>
          </cell>
          <cell r="H125">
            <v>1475000</v>
          </cell>
          <cell r="I125">
            <v>-205000</v>
          </cell>
          <cell r="J125">
            <v>15</v>
          </cell>
          <cell r="L125">
            <v>1535000</v>
          </cell>
          <cell r="M125">
            <v>60000</v>
          </cell>
          <cell r="N125">
            <v>15</v>
          </cell>
          <cell r="P125">
            <v>1535000</v>
          </cell>
          <cell r="Q125">
            <v>-145000</v>
          </cell>
          <cell r="R125">
            <v>0</v>
          </cell>
          <cell r="S125">
            <v>14</v>
          </cell>
          <cell r="U125">
            <v>1475000</v>
          </cell>
          <cell r="V125">
            <v>-205000</v>
          </cell>
          <cell r="W125">
            <v>-60000</v>
          </cell>
          <cell r="X125">
            <v>14</v>
          </cell>
          <cell r="Z125">
            <v>1425000</v>
          </cell>
        </row>
        <row r="126">
          <cell r="B126" t="str">
            <v>축전차 안전관리(통합)</v>
          </cell>
          <cell r="C126" t="str">
            <v>각종</v>
          </cell>
          <cell r="D126" t="str">
            <v>1식</v>
          </cell>
          <cell r="E126">
            <v>450000</v>
          </cell>
          <cell r="F126" t="str">
            <v>각종</v>
          </cell>
          <cell r="G126" t="str">
            <v>1식</v>
          </cell>
          <cell r="H126">
            <v>450000</v>
          </cell>
          <cell r="I126">
            <v>0</v>
          </cell>
          <cell r="J126" t="str">
            <v>각종</v>
          </cell>
          <cell r="K126" t="str">
            <v>1식</v>
          </cell>
          <cell r="L126">
            <v>450000</v>
          </cell>
          <cell r="M126">
            <v>0</v>
          </cell>
          <cell r="N126" t="str">
            <v>각종</v>
          </cell>
          <cell r="O126" t="str">
            <v>1식</v>
          </cell>
          <cell r="P126">
            <v>450000</v>
          </cell>
          <cell r="Q126">
            <v>0</v>
          </cell>
          <cell r="R126">
            <v>0</v>
          </cell>
          <cell r="S126" t="str">
            <v>각종</v>
          </cell>
          <cell r="T126" t="str">
            <v>1식</v>
          </cell>
          <cell r="U126">
            <v>350000</v>
          </cell>
          <cell r="V126">
            <v>-100000</v>
          </cell>
          <cell r="W126">
            <v>-100000</v>
          </cell>
          <cell r="X126" t="str">
            <v>각종</v>
          </cell>
          <cell r="Y126" t="str">
            <v>1식</v>
          </cell>
          <cell r="Z126">
            <v>350000</v>
          </cell>
        </row>
        <row r="127">
          <cell r="B127" t="str">
            <v>축전차 컨트롤 박스 및 부품 보수</v>
          </cell>
          <cell r="C127" t="str">
            <v>각종</v>
          </cell>
          <cell r="D127" t="str">
            <v>1식</v>
          </cell>
          <cell r="E127">
            <v>200000</v>
          </cell>
          <cell r="F127" t="str">
            <v>각종</v>
          </cell>
          <cell r="G127" t="str">
            <v>1식</v>
          </cell>
          <cell r="H127">
            <v>200000</v>
          </cell>
          <cell r="I127">
            <v>0</v>
          </cell>
          <cell r="J127" t="str">
            <v>각종</v>
          </cell>
          <cell r="K127" t="str">
            <v>1식</v>
          </cell>
          <cell r="L127">
            <v>200000</v>
          </cell>
          <cell r="M127">
            <v>0</v>
          </cell>
          <cell r="N127" t="str">
            <v>각종</v>
          </cell>
          <cell r="O127" t="str">
            <v>1식</v>
          </cell>
          <cell r="P127">
            <v>200000</v>
          </cell>
          <cell r="Q127">
            <v>0</v>
          </cell>
          <cell r="R127">
            <v>0</v>
          </cell>
          <cell r="S127" t="str">
            <v>각종</v>
          </cell>
          <cell r="T127" t="str">
            <v>1식</v>
          </cell>
          <cell r="U127">
            <v>50000</v>
          </cell>
          <cell r="V127">
            <v>-150000</v>
          </cell>
          <cell r="W127">
            <v>-150000</v>
          </cell>
          <cell r="Z127">
            <v>0</v>
          </cell>
        </row>
        <row r="128">
          <cell r="B128" t="str">
            <v>중기 보수</v>
          </cell>
          <cell r="C128" t="str">
            <v>각종</v>
          </cell>
          <cell r="D128" t="str">
            <v>1식</v>
          </cell>
          <cell r="E128">
            <v>120000</v>
          </cell>
          <cell r="F128" t="str">
            <v>각종</v>
          </cell>
          <cell r="G128" t="str">
            <v>1식</v>
          </cell>
          <cell r="H128">
            <v>120000</v>
          </cell>
          <cell r="I128">
            <v>0</v>
          </cell>
          <cell r="J128" t="str">
            <v>각종</v>
          </cell>
          <cell r="K128" t="str">
            <v>1식</v>
          </cell>
          <cell r="L128">
            <v>120000</v>
          </cell>
          <cell r="M128">
            <v>0</v>
          </cell>
          <cell r="N128" t="str">
            <v>각종</v>
          </cell>
          <cell r="O128" t="str">
            <v>1식</v>
          </cell>
          <cell r="P128">
            <v>120000</v>
          </cell>
          <cell r="Q128">
            <v>0</v>
          </cell>
          <cell r="R128">
            <v>0</v>
          </cell>
          <cell r="S128" t="str">
            <v>각종</v>
          </cell>
          <cell r="T128" t="str">
            <v>1식</v>
          </cell>
          <cell r="U128">
            <v>120000</v>
          </cell>
          <cell r="V128">
            <v>0</v>
          </cell>
          <cell r="W128">
            <v>0</v>
          </cell>
          <cell r="X128" t="str">
            <v>각종</v>
          </cell>
          <cell r="Y128" t="str">
            <v>1식</v>
          </cell>
          <cell r="Z128">
            <v>120000</v>
          </cell>
        </row>
        <row r="129">
          <cell r="B129" t="str">
            <v>지게차 보수</v>
          </cell>
          <cell r="C129" t="str">
            <v>각종</v>
          </cell>
          <cell r="D129" t="str">
            <v>1식</v>
          </cell>
          <cell r="E129">
            <v>30000</v>
          </cell>
          <cell r="F129" t="str">
            <v>각종</v>
          </cell>
          <cell r="G129" t="str">
            <v>1식</v>
          </cell>
          <cell r="H129">
            <v>30000</v>
          </cell>
          <cell r="I129">
            <v>0</v>
          </cell>
          <cell r="J129" t="str">
            <v>각종</v>
          </cell>
          <cell r="K129" t="str">
            <v>1식</v>
          </cell>
          <cell r="L129">
            <v>30000</v>
          </cell>
          <cell r="M129">
            <v>0</v>
          </cell>
          <cell r="N129" t="str">
            <v>각종</v>
          </cell>
          <cell r="O129" t="str">
            <v>1식</v>
          </cell>
          <cell r="P129">
            <v>30000</v>
          </cell>
          <cell r="Q129">
            <v>0</v>
          </cell>
          <cell r="R129">
            <v>0</v>
          </cell>
          <cell r="S129" t="str">
            <v>각종</v>
          </cell>
          <cell r="T129" t="str">
            <v>1식</v>
          </cell>
          <cell r="U129">
            <v>30000</v>
          </cell>
          <cell r="V129">
            <v>0</v>
          </cell>
          <cell r="W129">
            <v>0</v>
          </cell>
          <cell r="X129" t="str">
            <v>각종</v>
          </cell>
          <cell r="Y129" t="str">
            <v>1식</v>
          </cell>
          <cell r="Z129">
            <v>30000</v>
          </cell>
        </row>
        <row r="130">
          <cell r="B130" t="str">
            <v>불도저 보수</v>
          </cell>
          <cell r="C130" t="str">
            <v>각종</v>
          </cell>
          <cell r="D130" t="str">
            <v>1식</v>
          </cell>
          <cell r="E130">
            <v>652000</v>
          </cell>
          <cell r="F130" t="str">
            <v>각종</v>
          </cell>
          <cell r="G130" t="str">
            <v>1식</v>
          </cell>
          <cell r="H130">
            <v>652000</v>
          </cell>
          <cell r="I130">
            <v>0</v>
          </cell>
          <cell r="J130" t="str">
            <v>각종</v>
          </cell>
          <cell r="K130" t="str">
            <v>1식</v>
          </cell>
          <cell r="L130">
            <v>652000</v>
          </cell>
          <cell r="M130">
            <v>0</v>
          </cell>
          <cell r="N130" t="str">
            <v>각종</v>
          </cell>
          <cell r="O130" t="str">
            <v>1식</v>
          </cell>
          <cell r="P130">
            <v>652000</v>
          </cell>
          <cell r="Q130">
            <v>0</v>
          </cell>
          <cell r="R130">
            <v>0</v>
          </cell>
          <cell r="S130" t="str">
            <v>각종</v>
          </cell>
          <cell r="T130" t="str">
            <v>1식</v>
          </cell>
          <cell r="U130">
            <v>198894</v>
          </cell>
          <cell r="V130">
            <v>-453106</v>
          </cell>
          <cell r="W130">
            <v>-453106</v>
          </cell>
          <cell r="X130" t="str">
            <v>각종</v>
          </cell>
          <cell r="Y130" t="str">
            <v>1식</v>
          </cell>
          <cell r="Z130">
            <v>198894</v>
          </cell>
        </row>
        <row r="131">
          <cell r="I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I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I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I135">
            <v>0</v>
          </cell>
          <cell r="M135">
            <v>0</v>
          </cell>
          <cell r="Q135">
            <v>0</v>
          </cell>
          <cell r="R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I136">
            <v>0</v>
          </cell>
          <cell r="M136">
            <v>0</v>
          </cell>
          <cell r="Q136">
            <v>0</v>
          </cell>
          <cell r="R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B137" t="str">
            <v>계</v>
          </cell>
          <cell r="C137">
            <v>5</v>
          </cell>
          <cell r="E137">
            <v>1452000</v>
          </cell>
          <cell r="F137">
            <v>5</v>
          </cell>
          <cell r="H137">
            <v>1452000</v>
          </cell>
          <cell r="I137">
            <v>0</v>
          </cell>
          <cell r="J137">
            <v>5</v>
          </cell>
          <cell r="L137">
            <v>1452000</v>
          </cell>
          <cell r="M137">
            <v>0</v>
          </cell>
          <cell r="N137">
            <v>5</v>
          </cell>
          <cell r="P137">
            <v>1452000</v>
          </cell>
          <cell r="Q137">
            <v>0</v>
          </cell>
          <cell r="R137">
            <v>0</v>
          </cell>
          <cell r="S137">
            <v>5</v>
          </cell>
          <cell r="U137">
            <v>748894</v>
          </cell>
          <cell r="V137">
            <v>-703106</v>
          </cell>
          <cell r="W137">
            <v>-703106</v>
          </cell>
          <cell r="X137">
            <v>4</v>
          </cell>
          <cell r="Z137">
            <v>698894</v>
          </cell>
        </row>
        <row r="138">
          <cell r="B138" t="str">
            <v>비품 구입</v>
          </cell>
          <cell r="C138" t="str">
            <v>각종</v>
          </cell>
          <cell r="D138" t="str">
            <v>1식</v>
          </cell>
          <cell r="E138">
            <v>20000</v>
          </cell>
          <cell r="F138" t="str">
            <v>각종</v>
          </cell>
          <cell r="G138" t="str">
            <v>1식</v>
          </cell>
          <cell r="H138">
            <v>20000</v>
          </cell>
          <cell r="I138">
            <v>0</v>
          </cell>
          <cell r="J138" t="str">
            <v>각종</v>
          </cell>
          <cell r="K138" t="str">
            <v>1식</v>
          </cell>
          <cell r="L138">
            <v>20000</v>
          </cell>
          <cell r="M138">
            <v>0</v>
          </cell>
          <cell r="N138" t="str">
            <v>각종</v>
          </cell>
          <cell r="O138" t="str">
            <v>1식</v>
          </cell>
          <cell r="P138">
            <v>20000</v>
          </cell>
          <cell r="Q138">
            <v>0</v>
          </cell>
          <cell r="R138">
            <v>0</v>
          </cell>
          <cell r="S138" t="str">
            <v>각종</v>
          </cell>
          <cell r="T138" t="str">
            <v>1식</v>
          </cell>
          <cell r="U138">
            <v>20000</v>
          </cell>
          <cell r="V138">
            <v>0</v>
          </cell>
          <cell r="W138">
            <v>0</v>
          </cell>
          <cell r="X138" t="str">
            <v>각종</v>
          </cell>
          <cell r="Y138" t="str">
            <v>1식</v>
          </cell>
          <cell r="Z138">
            <v>20000</v>
          </cell>
        </row>
        <row r="139">
          <cell r="B139" t="str">
            <v>수중펌프 구입</v>
          </cell>
          <cell r="C139" t="str">
            <v>각종</v>
          </cell>
          <cell r="D139" t="str">
            <v>1식</v>
          </cell>
          <cell r="E139">
            <v>25000</v>
          </cell>
          <cell r="F139" t="str">
            <v>각종</v>
          </cell>
          <cell r="G139" t="str">
            <v>1식</v>
          </cell>
          <cell r="H139">
            <v>25000</v>
          </cell>
          <cell r="I139">
            <v>0</v>
          </cell>
          <cell r="J139" t="str">
            <v>각종</v>
          </cell>
          <cell r="K139" t="str">
            <v>1식</v>
          </cell>
          <cell r="L139">
            <v>25000</v>
          </cell>
          <cell r="M139">
            <v>0</v>
          </cell>
          <cell r="N139" t="str">
            <v>각종</v>
          </cell>
          <cell r="O139" t="str">
            <v>1식</v>
          </cell>
          <cell r="P139">
            <v>25000</v>
          </cell>
          <cell r="Q139">
            <v>0</v>
          </cell>
          <cell r="R139">
            <v>0</v>
          </cell>
          <cell r="S139" t="str">
            <v>각종</v>
          </cell>
          <cell r="T139" t="str">
            <v>1식</v>
          </cell>
          <cell r="U139">
            <v>25000</v>
          </cell>
          <cell r="V139">
            <v>0</v>
          </cell>
          <cell r="W139">
            <v>0</v>
          </cell>
          <cell r="Z139">
            <v>0</v>
          </cell>
        </row>
        <row r="140">
          <cell r="B140" t="str">
            <v>콜픽 구입</v>
          </cell>
          <cell r="C140" t="str">
            <v>1.2㎥/min</v>
          </cell>
          <cell r="D140" t="str">
            <v>9대</v>
          </cell>
          <cell r="E140">
            <v>10000</v>
          </cell>
          <cell r="F140">
            <v>0</v>
          </cell>
          <cell r="G140">
            <v>0</v>
          </cell>
          <cell r="H140">
            <v>0</v>
          </cell>
          <cell r="I140">
            <v>-10000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-10000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-10000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I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I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I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I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I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I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I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I158">
            <v>0</v>
          </cell>
          <cell r="M158">
            <v>0</v>
          </cell>
          <cell r="Q158">
            <v>0</v>
          </cell>
          <cell r="R158">
            <v>0</v>
          </cell>
          <cell r="V158">
            <v>0</v>
          </cell>
          <cell r="W158">
            <v>0</v>
          </cell>
        </row>
        <row r="159">
          <cell r="B159" t="str">
            <v>계</v>
          </cell>
          <cell r="C159">
            <v>3</v>
          </cell>
          <cell r="E159">
            <v>55000</v>
          </cell>
          <cell r="F159">
            <v>2</v>
          </cell>
          <cell r="H159">
            <v>45000</v>
          </cell>
          <cell r="I159">
            <v>-10000</v>
          </cell>
          <cell r="J159">
            <v>2</v>
          </cell>
          <cell r="L159">
            <v>45000</v>
          </cell>
          <cell r="M159">
            <v>0</v>
          </cell>
          <cell r="N159">
            <v>2</v>
          </cell>
          <cell r="P159">
            <v>45000</v>
          </cell>
          <cell r="Q159">
            <v>-10000</v>
          </cell>
          <cell r="R159">
            <v>0</v>
          </cell>
          <cell r="S159">
            <v>2</v>
          </cell>
          <cell r="U159">
            <v>45000</v>
          </cell>
          <cell r="V159">
            <v>-10000</v>
          </cell>
          <cell r="W159">
            <v>0</v>
          </cell>
          <cell r="X159">
            <v>1</v>
          </cell>
          <cell r="Z159">
            <v>20000</v>
          </cell>
        </row>
        <row r="160">
          <cell r="C160">
            <v>39</v>
          </cell>
          <cell r="E160">
            <v>3933780</v>
          </cell>
          <cell r="F160">
            <v>35</v>
          </cell>
          <cell r="H160">
            <v>3683381</v>
          </cell>
          <cell r="I160">
            <v>-250399</v>
          </cell>
          <cell r="J160">
            <v>36</v>
          </cell>
          <cell r="L160">
            <v>3743381</v>
          </cell>
          <cell r="M160">
            <v>60000</v>
          </cell>
          <cell r="N160">
            <v>36</v>
          </cell>
          <cell r="P160">
            <v>3743381</v>
          </cell>
          <cell r="Q160">
            <v>-190399</v>
          </cell>
          <cell r="R160">
            <v>0</v>
          </cell>
          <cell r="S160">
            <v>35</v>
          </cell>
          <cell r="U160">
            <v>2980275</v>
          </cell>
          <cell r="V160">
            <v>-953505</v>
          </cell>
          <cell r="W160">
            <v>-763106</v>
          </cell>
          <cell r="X160">
            <v>33</v>
          </cell>
          <cell r="Z160">
            <v>2858602</v>
          </cell>
        </row>
        <row r="161"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B162" t="str">
            <v>계</v>
          </cell>
          <cell r="C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L162">
            <v>0</v>
          </cell>
          <cell r="M162">
            <v>0</v>
          </cell>
          <cell r="N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Z162">
            <v>0</v>
          </cell>
        </row>
        <row r="163">
          <cell r="C163">
            <v>39</v>
          </cell>
          <cell r="E163">
            <v>3933780</v>
          </cell>
          <cell r="F163">
            <v>35</v>
          </cell>
          <cell r="H163">
            <v>3683381</v>
          </cell>
          <cell r="I163">
            <v>-250399</v>
          </cell>
          <cell r="J163">
            <v>36</v>
          </cell>
          <cell r="L163">
            <v>3743381</v>
          </cell>
          <cell r="M163">
            <v>60000</v>
          </cell>
          <cell r="N163">
            <v>36</v>
          </cell>
          <cell r="P163">
            <v>3743381</v>
          </cell>
          <cell r="Q163">
            <v>-190399</v>
          </cell>
          <cell r="R163">
            <v>0</v>
          </cell>
          <cell r="S163">
            <v>35</v>
          </cell>
          <cell r="U163">
            <v>2980275</v>
          </cell>
          <cell r="V163">
            <v>-953505</v>
          </cell>
          <cell r="W163">
            <v>-763106</v>
          </cell>
          <cell r="X163">
            <v>33</v>
          </cell>
          <cell r="Z163">
            <v>2858602</v>
          </cell>
        </row>
        <row r="164">
          <cell r="I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C165">
            <v>39</v>
          </cell>
          <cell r="E165">
            <v>3933780</v>
          </cell>
          <cell r="F165">
            <v>35</v>
          </cell>
          <cell r="H165">
            <v>3683381</v>
          </cell>
          <cell r="I165">
            <v>-250399</v>
          </cell>
          <cell r="J165">
            <v>36</v>
          </cell>
          <cell r="L165">
            <v>3743381</v>
          </cell>
          <cell r="M165">
            <v>60000</v>
          </cell>
          <cell r="N165">
            <v>36</v>
          </cell>
          <cell r="P165">
            <v>3743381</v>
          </cell>
          <cell r="Q165">
            <v>-190399</v>
          </cell>
          <cell r="R165">
            <v>0</v>
          </cell>
          <cell r="S165">
            <v>35</v>
          </cell>
          <cell r="U165">
            <v>2980275</v>
          </cell>
          <cell r="V165">
            <v>-953505</v>
          </cell>
          <cell r="W165">
            <v>-763106</v>
          </cell>
          <cell r="X165">
            <v>33</v>
          </cell>
          <cell r="Z165">
            <v>2858602</v>
          </cell>
        </row>
      </sheetData>
      <sheetData sheetId="15">
        <row r="6">
          <cell r="I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 t="str">
            <v>계</v>
          </cell>
          <cell r="C7">
            <v>0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</row>
        <row r="8">
          <cell r="B8" t="str">
            <v>사업장 건물 보수</v>
          </cell>
          <cell r="C8" t="str">
            <v>각종</v>
          </cell>
          <cell r="D8" t="str">
            <v>1식</v>
          </cell>
          <cell r="E8">
            <v>100000</v>
          </cell>
          <cell r="F8" t="str">
            <v>각종</v>
          </cell>
          <cell r="G8" t="str">
            <v>1식</v>
          </cell>
          <cell r="H8">
            <v>100000</v>
          </cell>
          <cell r="I8">
            <v>0</v>
          </cell>
          <cell r="J8" t="str">
            <v>각종</v>
          </cell>
          <cell r="K8" t="str">
            <v>1식</v>
          </cell>
          <cell r="L8">
            <v>100000</v>
          </cell>
          <cell r="M8">
            <v>0</v>
          </cell>
          <cell r="N8" t="str">
            <v>각종</v>
          </cell>
          <cell r="O8" t="str">
            <v>1식</v>
          </cell>
          <cell r="P8">
            <v>100000</v>
          </cell>
          <cell r="Q8">
            <v>0</v>
          </cell>
          <cell r="R8">
            <v>0</v>
          </cell>
          <cell r="S8" t="str">
            <v>각종</v>
          </cell>
          <cell r="T8" t="str">
            <v>1식</v>
          </cell>
          <cell r="U8">
            <v>100000</v>
          </cell>
          <cell r="V8">
            <v>0</v>
          </cell>
          <cell r="W8">
            <v>0</v>
          </cell>
          <cell r="X8" t="str">
            <v>각종</v>
          </cell>
          <cell r="Y8" t="str">
            <v>1식</v>
          </cell>
          <cell r="Z8">
            <v>60000</v>
          </cell>
        </row>
        <row r="9">
          <cell r="B9" t="str">
            <v>사택 보수</v>
          </cell>
          <cell r="C9" t="str">
            <v>각종</v>
          </cell>
          <cell r="D9" t="str">
            <v>1식</v>
          </cell>
          <cell r="E9">
            <v>100000</v>
          </cell>
          <cell r="F9" t="str">
            <v>각종</v>
          </cell>
          <cell r="G9" t="str">
            <v>1식</v>
          </cell>
          <cell r="H9">
            <v>100000</v>
          </cell>
          <cell r="J9" t="str">
            <v>각종</v>
          </cell>
          <cell r="K9" t="str">
            <v>1식</v>
          </cell>
          <cell r="L9">
            <v>100000</v>
          </cell>
          <cell r="M9">
            <v>0</v>
          </cell>
          <cell r="N9" t="str">
            <v>각종</v>
          </cell>
          <cell r="O9" t="str">
            <v>1식</v>
          </cell>
          <cell r="P9">
            <v>100000</v>
          </cell>
          <cell r="Q9">
            <v>0</v>
          </cell>
          <cell r="S9" t="str">
            <v>각종</v>
          </cell>
          <cell r="T9" t="str">
            <v>1식</v>
          </cell>
          <cell r="U9">
            <v>100000</v>
          </cell>
          <cell r="V9">
            <v>0</v>
          </cell>
          <cell r="X9" t="str">
            <v>각종</v>
          </cell>
          <cell r="Y9" t="str">
            <v>1식</v>
          </cell>
          <cell r="Z9">
            <v>60000</v>
          </cell>
        </row>
        <row r="10">
          <cell r="B10" t="str">
            <v>건물(위생) 난방시설 보수</v>
          </cell>
          <cell r="C10" t="str">
            <v>각종</v>
          </cell>
          <cell r="D10">
            <v>1</v>
          </cell>
          <cell r="E10">
            <v>20000</v>
          </cell>
          <cell r="F10" t="str">
            <v>각종</v>
          </cell>
          <cell r="G10">
            <v>1</v>
          </cell>
          <cell r="H10">
            <v>20000</v>
          </cell>
          <cell r="J10" t="str">
            <v>각종</v>
          </cell>
          <cell r="K10">
            <v>1</v>
          </cell>
          <cell r="L10">
            <v>20000</v>
          </cell>
          <cell r="N10" t="str">
            <v>각종</v>
          </cell>
          <cell r="O10">
            <v>1</v>
          </cell>
          <cell r="P10">
            <v>20000</v>
          </cell>
          <cell r="S10" t="str">
            <v>각종</v>
          </cell>
          <cell r="T10">
            <v>1</v>
          </cell>
          <cell r="U10">
            <v>20000</v>
          </cell>
          <cell r="X10" t="str">
            <v>각종</v>
          </cell>
          <cell r="Y10">
            <v>1</v>
          </cell>
          <cell r="Z10">
            <v>20000</v>
          </cell>
        </row>
        <row r="12">
          <cell r="B12" t="str">
            <v>계</v>
          </cell>
          <cell r="C12">
            <v>3</v>
          </cell>
          <cell r="E12">
            <v>220000</v>
          </cell>
          <cell r="F12">
            <v>3</v>
          </cell>
          <cell r="H12">
            <v>220000</v>
          </cell>
          <cell r="I12">
            <v>0</v>
          </cell>
          <cell r="J12">
            <v>3</v>
          </cell>
          <cell r="L12">
            <v>220000</v>
          </cell>
          <cell r="M12">
            <v>0</v>
          </cell>
          <cell r="N12">
            <v>3</v>
          </cell>
          <cell r="P12">
            <v>220000</v>
          </cell>
          <cell r="Q12">
            <v>0</v>
          </cell>
          <cell r="R12">
            <v>0</v>
          </cell>
          <cell r="S12">
            <v>3</v>
          </cell>
          <cell r="U12">
            <v>220000</v>
          </cell>
          <cell r="V12">
            <v>0</v>
          </cell>
          <cell r="W12">
            <v>0</v>
          </cell>
          <cell r="X12">
            <v>3</v>
          </cell>
          <cell r="Z12">
            <v>140000</v>
          </cell>
        </row>
        <row r="13">
          <cell r="B13" t="str">
            <v>o 갱    도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Z13">
            <v>0</v>
          </cell>
        </row>
        <row r="14">
          <cell r="I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20">
          <cell r="I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o 시 설 재</v>
          </cell>
          <cell r="E23">
            <v>591689</v>
          </cell>
          <cell r="H23">
            <v>456429</v>
          </cell>
          <cell r="I23">
            <v>-135260</v>
          </cell>
          <cell r="L23">
            <v>456429</v>
          </cell>
          <cell r="M23">
            <v>0</v>
          </cell>
          <cell r="P23">
            <v>456429</v>
          </cell>
          <cell r="Q23">
            <v>-135260</v>
          </cell>
          <cell r="R23">
            <v>0</v>
          </cell>
          <cell r="U23">
            <v>456429</v>
          </cell>
          <cell r="V23">
            <v>-135260</v>
          </cell>
          <cell r="W23">
            <v>0</v>
          </cell>
          <cell r="Z23">
            <v>454313</v>
          </cell>
        </row>
        <row r="24">
          <cell r="B24" t="str">
            <v>I-Beam</v>
          </cell>
          <cell r="C24" t="str">
            <v xml:space="preserve"> GI-100 </v>
          </cell>
          <cell r="D24">
            <v>109</v>
          </cell>
          <cell r="E24">
            <v>173855</v>
          </cell>
          <cell r="F24" t="str">
            <v xml:space="preserve"> GI-100 </v>
          </cell>
          <cell r="G24">
            <v>52</v>
          </cell>
          <cell r="H24">
            <v>83200</v>
          </cell>
          <cell r="I24">
            <v>-90655</v>
          </cell>
          <cell r="J24" t="str">
            <v xml:space="preserve"> GI-100 </v>
          </cell>
          <cell r="K24">
            <v>52</v>
          </cell>
          <cell r="L24">
            <v>83200</v>
          </cell>
          <cell r="M24">
            <v>0</v>
          </cell>
          <cell r="N24" t="str">
            <v xml:space="preserve"> GI-100 </v>
          </cell>
          <cell r="O24">
            <v>52</v>
          </cell>
          <cell r="P24">
            <v>83200</v>
          </cell>
          <cell r="Q24">
            <v>-90655</v>
          </cell>
          <cell r="R24">
            <v>0</v>
          </cell>
          <cell r="S24" t="str">
            <v xml:space="preserve"> GI-100 </v>
          </cell>
          <cell r="T24">
            <v>52</v>
          </cell>
          <cell r="U24">
            <v>83200</v>
          </cell>
          <cell r="V24">
            <v>-90655</v>
          </cell>
          <cell r="W24">
            <v>0</v>
          </cell>
          <cell r="X24" t="str">
            <v xml:space="preserve"> GI-100 </v>
          </cell>
          <cell r="Y24">
            <v>51</v>
          </cell>
          <cell r="Z24">
            <v>81600</v>
          </cell>
        </row>
        <row r="25">
          <cell r="B25" t="str">
            <v>Rail</v>
          </cell>
          <cell r="C25" t="str">
            <v>각종</v>
          </cell>
          <cell r="D25">
            <v>76</v>
          </cell>
          <cell r="E25">
            <v>139156</v>
          </cell>
          <cell r="F25" t="str">
            <v>각종</v>
          </cell>
          <cell r="G25">
            <v>76</v>
          </cell>
          <cell r="H25">
            <v>140234</v>
          </cell>
          <cell r="I25">
            <v>1078</v>
          </cell>
          <cell r="J25" t="str">
            <v>각종</v>
          </cell>
          <cell r="K25">
            <v>76</v>
          </cell>
          <cell r="L25">
            <v>140234</v>
          </cell>
          <cell r="M25">
            <v>0</v>
          </cell>
          <cell r="N25" t="str">
            <v>각종</v>
          </cell>
          <cell r="O25">
            <v>76</v>
          </cell>
          <cell r="P25">
            <v>140234</v>
          </cell>
          <cell r="Q25">
            <v>1078</v>
          </cell>
          <cell r="R25">
            <v>0</v>
          </cell>
          <cell r="S25" t="str">
            <v>각종</v>
          </cell>
          <cell r="T25">
            <v>76</v>
          </cell>
          <cell r="U25">
            <v>140234</v>
          </cell>
          <cell r="V25">
            <v>1078</v>
          </cell>
          <cell r="W25">
            <v>0</v>
          </cell>
          <cell r="X25" t="str">
            <v>각종</v>
          </cell>
          <cell r="Y25">
            <v>76</v>
          </cell>
          <cell r="Z25">
            <v>140234</v>
          </cell>
        </row>
        <row r="26">
          <cell r="B26" t="str">
            <v>Pipe</v>
          </cell>
          <cell r="C26" t="str">
            <v>각종</v>
          </cell>
          <cell r="D26">
            <v>21</v>
          </cell>
          <cell r="E26">
            <v>39049</v>
          </cell>
          <cell r="F26" t="str">
            <v>각종</v>
          </cell>
          <cell r="G26">
            <v>18</v>
          </cell>
          <cell r="H26">
            <v>36576</v>
          </cell>
          <cell r="I26">
            <v>-2473</v>
          </cell>
          <cell r="J26" t="str">
            <v>각종</v>
          </cell>
          <cell r="K26">
            <v>18</v>
          </cell>
          <cell r="L26">
            <v>36576</v>
          </cell>
          <cell r="M26">
            <v>0</v>
          </cell>
          <cell r="N26" t="str">
            <v>각종</v>
          </cell>
          <cell r="O26">
            <v>18</v>
          </cell>
          <cell r="P26">
            <v>36576</v>
          </cell>
          <cell r="Q26">
            <v>-2473</v>
          </cell>
          <cell r="R26">
            <v>0</v>
          </cell>
          <cell r="S26" t="str">
            <v>각종</v>
          </cell>
          <cell r="T26">
            <v>18</v>
          </cell>
          <cell r="U26">
            <v>36576</v>
          </cell>
          <cell r="V26">
            <v>-2473</v>
          </cell>
          <cell r="W26">
            <v>0</v>
          </cell>
          <cell r="X26" t="str">
            <v>각종</v>
          </cell>
          <cell r="Y26">
            <v>18</v>
          </cell>
          <cell r="Z26">
            <v>36576</v>
          </cell>
        </row>
        <row r="27">
          <cell r="B27" t="str">
            <v>I-Beam부속</v>
          </cell>
          <cell r="C27" t="str">
            <v>각종</v>
          </cell>
          <cell r="D27">
            <v>1</v>
          </cell>
          <cell r="E27">
            <v>25904</v>
          </cell>
          <cell r="F27" t="str">
            <v>각종</v>
          </cell>
          <cell r="G27">
            <v>1</v>
          </cell>
          <cell r="H27">
            <v>10339</v>
          </cell>
          <cell r="I27">
            <v>-15565</v>
          </cell>
          <cell r="J27" t="str">
            <v>각종</v>
          </cell>
          <cell r="K27">
            <v>1</v>
          </cell>
          <cell r="L27">
            <v>10339</v>
          </cell>
          <cell r="M27">
            <v>0</v>
          </cell>
          <cell r="N27" t="str">
            <v>각종</v>
          </cell>
          <cell r="O27">
            <v>1</v>
          </cell>
          <cell r="P27">
            <v>10339</v>
          </cell>
          <cell r="Q27">
            <v>-15565</v>
          </cell>
          <cell r="R27">
            <v>0</v>
          </cell>
          <cell r="S27" t="str">
            <v>각종</v>
          </cell>
          <cell r="T27">
            <v>1</v>
          </cell>
          <cell r="U27">
            <v>10339</v>
          </cell>
          <cell r="V27">
            <v>-15565</v>
          </cell>
          <cell r="W27">
            <v>0</v>
          </cell>
          <cell r="X27" t="str">
            <v>각종</v>
          </cell>
          <cell r="Y27">
            <v>1</v>
          </cell>
          <cell r="Z27">
            <v>10055</v>
          </cell>
        </row>
        <row r="28">
          <cell r="B28" t="str">
            <v>Rail부속</v>
          </cell>
          <cell r="C28" t="str">
            <v>각종</v>
          </cell>
          <cell r="D28">
            <v>1</v>
          </cell>
          <cell r="E28">
            <v>15446</v>
          </cell>
          <cell r="F28" t="str">
            <v>각종</v>
          </cell>
          <cell r="G28">
            <v>1</v>
          </cell>
          <cell r="H28">
            <v>16734</v>
          </cell>
          <cell r="I28">
            <v>1288</v>
          </cell>
          <cell r="J28" t="str">
            <v>각종</v>
          </cell>
          <cell r="K28">
            <v>1</v>
          </cell>
          <cell r="L28">
            <v>16734</v>
          </cell>
          <cell r="M28">
            <v>0</v>
          </cell>
          <cell r="N28" t="str">
            <v>각종</v>
          </cell>
          <cell r="O28">
            <v>1</v>
          </cell>
          <cell r="P28">
            <v>16734</v>
          </cell>
          <cell r="Q28">
            <v>1288</v>
          </cell>
          <cell r="R28">
            <v>0</v>
          </cell>
          <cell r="S28" t="str">
            <v>각종</v>
          </cell>
          <cell r="T28">
            <v>1</v>
          </cell>
          <cell r="U28">
            <v>16734</v>
          </cell>
          <cell r="V28">
            <v>1288</v>
          </cell>
          <cell r="W28">
            <v>0</v>
          </cell>
          <cell r="X28" t="str">
            <v>각종</v>
          </cell>
          <cell r="Y28">
            <v>1</v>
          </cell>
          <cell r="Z28">
            <v>16779</v>
          </cell>
        </row>
        <row r="29">
          <cell r="B29" t="str">
            <v>Pipe부속</v>
          </cell>
          <cell r="C29" t="str">
            <v>각종</v>
          </cell>
          <cell r="D29">
            <v>1</v>
          </cell>
          <cell r="E29">
            <v>6560</v>
          </cell>
          <cell r="F29" t="str">
            <v>각종</v>
          </cell>
          <cell r="G29">
            <v>1</v>
          </cell>
          <cell r="H29">
            <v>5426</v>
          </cell>
          <cell r="I29">
            <v>-1134</v>
          </cell>
          <cell r="J29" t="str">
            <v>각종</v>
          </cell>
          <cell r="K29">
            <v>1</v>
          </cell>
          <cell r="L29">
            <v>5426</v>
          </cell>
          <cell r="M29">
            <v>0</v>
          </cell>
          <cell r="N29" t="str">
            <v>각종</v>
          </cell>
          <cell r="O29">
            <v>1</v>
          </cell>
          <cell r="P29">
            <v>5426</v>
          </cell>
          <cell r="Q29">
            <v>-1134</v>
          </cell>
          <cell r="R29">
            <v>0</v>
          </cell>
          <cell r="S29" t="str">
            <v>각종</v>
          </cell>
          <cell r="T29">
            <v>1</v>
          </cell>
          <cell r="U29">
            <v>5426</v>
          </cell>
          <cell r="V29">
            <v>-1134</v>
          </cell>
          <cell r="W29">
            <v>0</v>
          </cell>
          <cell r="X29" t="str">
            <v>각종</v>
          </cell>
          <cell r="Y29">
            <v>1</v>
          </cell>
          <cell r="Z29">
            <v>5426</v>
          </cell>
        </row>
        <row r="30"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3723</v>
          </cell>
          <cell r="Z30">
            <v>0</v>
          </cell>
        </row>
        <row r="31">
          <cell r="B31" t="str">
            <v>채탄갱도 대형화</v>
          </cell>
          <cell r="C31" t="str">
            <v>각종</v>
          </cell>
          <cell r="D31">
            <v>700</v>
          </cell>
          <cell r="E31">
            <v>191719</v>
          </cell>
          <cell r="F31" t="str">
            <v>각종</v>
          </cell>
          <cell r="G31">
            <v>600</v>
          </cell>
          <cell r="H31">
            <v>163920</v>
          </cell>
          <cell r="I31">
            <v>-27799</v>
          </cell>
          <cell r="J31" t="str">
            <v>각종</v>
          </cell>
          <cell r="K31">
            <v>600</v>
          </cell>
          <cell r="L31">
            <v>163920</v>
          </cell>
          <cell r="M31">
            <v>0</v>
          </cell>
          <cell r="N31" t="str">
            <v>각종</v>
          </cell>
          <cell r="O31">
            <v>600</v>
          </cell>
          <cell r="P31">
            <v>163920</v>
          </cell>
          <cell r="Q31">
            <v>-27799</v>
          </cell>
          <cell r="R31">
            <v>0</v>
          </cell>
          <cell r="S31" t="str">
            <v>각종</v>
          </cell>
          <cell r="T31">
            <v>600</v>
          </cell>
          <cell r="U31">
            <v>163920</v>
          </cell>
          <cell r="V31">
            <v>-27799</v>
          </cell>
          <cell r="W31">
            <v>0</v>
          </cell>
          <cell r="X31" t="str">
            <v>각종</v>
          </cell>
          <cell r="Y31">
            <v>600</v>
          </cell>
          <cell r="Z31">
            <v>163643</v>
          </cell>
        </row>
        <row r="32"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 t="str">
            <v>o 기    타</v>
          </cell>
          <cell r="E33">
            <v>779000</v>
          </cell>
          <cell r="H33">
            <v>754000</v>
          </cell>
          <cell r="I33">
            <v>-25000</v>
          </cell>
          <cell r="L33">
            <v>754000</v>
          </cell>
          <cell r="M33">
            <v>0</v>
          </cell>
          <cell r="P33">
            <v>754000</v>
          </cell>
          <cell r="Q33">
            <v>-25000</v>
          </cell>
          <cell r="R33">
            <v>0</v>
          </cell>
          <cell r="S33">
            <v>0</v>
          </cell>
          <cell r="T33">
            <v>0</v>
          </cell>
          <cell r="U33">
            <v>754000</v>
          </cell>
          <cell r="V33">
            <v>-25000</v>
          </cell>
          <cell r="W33">
            <v>0</v>
          </cell>
          <cell r="Z33">
            <v>754000</v>
          </cell>
        </row>
        <row r="34">
          <cell r="B34" t="str">
            <v>사업장 전기설비 안전관리(통합)</v>
          </cell>
          <cell r="C34" t="str">
            <v>각종</v>
          </cell>
          <cell r="D34">
            <v>1</v>
          </cell>
          <cell r="E34">
            <v>230000</v>
          </cell>
          <cell r="F34" t="str">
            <v>각종</v>
          </cell>
          <cell r="G34">
            <v>1</v>
          </cell>
          <cell r="H34">
            <v>210000</v>
          </cell>
          <cell r="I34">
            <v>-20000</v>
          </cell>
          <cell r="J34" t="str">
            <v>각종</v>
          </cell>
          <cell r="K34">
            <v>1</v>
          </cell>
          <cell r="L34">
            <v>210000</v>
          </cell>
          <cell r="M34">
            <v>0</v>
          </cell>
          <cell r="N34" t="str">
            <v>각종</v>
          </cell>
          <cell r="O34">
            <v>1</v>
          </cell>
          <cell r="P34">
            <v>210000</v>
          </cell>
          <cell r="Q34">
            <v>-20000</v>
          </cell>
          <cell r="R34">
            <v>0</v>
          </cell>
          <cell r="S34" t="str">
            <v>각종</v>
          </cell>
          <cell r="T34">
            <v>1</v>
          </cell>
          <cell r="U34">
            <v>210000</v>
          </cell>
          <cell r="V34">
            <v>-20000</v>
          </cell>
          <cell r="W34">
            <v>0</v>
          </cell>
          <cell r="X34" t="str">
            <v>각종</v>
          </cell>
          <cell r="Y34">
            <v>1</v>
          </cell>
          <cell r="Z34">
            <v>210000</v>
          </cell>
        </row>
        <row r="35">
          <cell r="B35" t="str">
            <v>사업장 (위생)난방시설 보수공사</v>
          </cell>
          <cell r="C35" t="str">
            <v>각종</v>
          </cell>
          <cell r="D35">
            <v>1</v>
          </cell>
          <cell r="E35">
            <v>10000</v>
          </cell>
          <cell r="F35" t="str">
            <v>각종</v>
          </cell>
          <cell r="G35">
            <v>1</v>
          </cell>
          <cell r="H35">
            <v>10000</v>
          </cell>
          <cell r="I35">
            <v>0</v>
          </cell>
          <cell r="J35" t="str">
            <v>각종</v>
          </cell>
          <cell r="K35">
            <v>1</v>
          </cell>
          <cell r="L35">
            <v>10000</v>
          </cell>
          <cell r="M35">
            <v>0</v>
          </cell>
          <cell r="N35" t="str">
            <v>각종</v>
          </cell>
          <cell r="O35">
            <v>1</v>
          </cell>
          <cell r="P35">
            <v>10000</v>
          </cell>
          <cell r="Q35">
            <v>0</v>
          </cell>
          <cell r="R35">
            <v>0</v>
          </cell>
          <cell r="S35" t="str">
            <v>각종</v>
          </cell>
          <cell r="T35">
            <v>1</v>
          </cell>
          <cell r="U35">
            <v>10000</v>
          </cell>
          <cell r="V35">
            <v>0</v>
          </cell>
          <cell r="W35">
            <v>0</v>
          </cell>
          <cell r="X35" t="str">
            <v>각종</v>
          </cell>
          <cell r="Y35">
            <v>1</v>
          </cell>
          <cell r="Z35">
            <v>10000</v>
          </cell>
        </row>
        <row r="36">
          <cell r="B36" t="str">
            <v>공해방지시설 보강</v>
          </cell>
          <cell r="C36" t="str">
            <v>각종</v>
          </cell>
          <cell r="D36">
            <v>1</v>
          </cell>
          <cell r="E36">
            <v>35000</v>
          </cell>
          <cell r="F36" t="str">
            <v>각종</v>
          </cell>
          <cell r="G36">
            <v>1</v>
          </cell>
          <cell r="H36">
            <v>30000</v>
          </cell>
          <cell r="I36">
            <v>-5000</v>
          </cell>
          <cell r="J36" t="str">
            <v>각종</v>
          </cell>
          <cell r="K36">
            <v>1</v>
          </cell>
          <cell r="L36">
            <v>30000</v>
          </cell>
          <cell r="M36">
            <v>0</v>
          </cell>
          <cell r="N36" t="str">
            <v>각종</v>
          </cell>
          <cell r="O36">
            <v>1</v>
          </cell>
          <cell r="P36">
            <v>30000</v>
          </cell>
          <cell r="Q36">
            <v>-5000</v>
          </cell>
          <cell r="R36">
            <v>0</v>
          </cell>
          <cell r="S36" t="str">
            <v>각종</v>
          </cell>
          <cell r="T36">
            <v>1</v>
          </cell>
          <cell r="U36">
            <v>30000</v>
          </cell>
          <cell r="V36">
            <v>-5000</v>
          </cell>
          <cell r="W36">
            <v>0</v>
          </cell>
          <cell r="X36" t="str">
            <v>각종</v>
          </cell>
          <cell r="Y36">
            <v>1</v>
          </cell>
          <cell r="Z36">
            <v>30000</v>
          </cell>
        </row>
        <row r="37">
          <cell r="B37" t="str">
            <v>나한2사갱 배수시설교체</v>
          </cell>
          <cell r="C37" t="str">
            <v>Φ300</v>
          </cell>
          <cell r="D37">
            <v>363</v>
          </cell>
          <cell r="E37">
            <v>304000</v>
          </cell>
          <cell r="F37" t="str">
            <v>Φ300</v>
          </cell>
          <cell r="G37">
            <v>363</v>
          </cell>
          <cell r="H37">
            <v>304000</v>
          </cell>
          <cell r="I37">
            <v>0</v>
          </cell>
          <cell r="J37" t="str">
            <v>Φ300</v>
          </cell>
          <cell r="K37">
            <v>363</v>
          </cell>
          <cell r="L37">
            <v>304000</v>
          </cell>
          <cell r="M37">
            <v>0</v>
          </cell>
          <cell r="N37" t="str">
            <v>Φ300</v>
          </cell>
          <cell r="O37">
            <v>363</v>
          </cell>
          <cell r="P37">
            <v>304000</v>
          </cell>
          <cell r="Q37">
            <v>0</v>
          </cell>
          <cell r="R37">
            <v>0</v>
          </cell>
          <cell r="S37" t="str">
            <v>Φ300</v>
          </cell>
          <cell r="T37">
            <v>363</v>
          </cell>
          <cell r="U37">
            <v>304000</v>
          </cell>
          <cell r="V37">
            <v>0</v>
          </cell>
          <cell r="W37">
            <v>0</v>
          </cell>
          <cell r="X37" t="str">
            <v>Φ300</v>
          </cell>
          <cell r="Y37">
            <v>363</v>
          </cell>
          <cell r="Z37">
            <v>304000</v>
          </cell>
        </row>
        <row r="38">
          <cell r="B38" t="str">
            <v>도계구역 배수관 교체</v>
          </cell>
          <cell r="C38" t="str">
            <v>Φ150</v>
          </cell>
          <cell r="D38">
            <v>780</v>
          </cell>
          <cell r="E38">
            <v>200000</v>
          </cell>
          <cell r="F38" t="str">
            <v>Φ150</v>
          </cell>
          <cell r="G38">
            <v>780</v>
          </cell>
          <cell r="H38">
            <v>200000</v>
          </cell>
          <cell r="I38">
            <v>0</v>
          </cell>
          <cell r="J38" t="str">
            <v>Φ150</v>
          </cell>
          <cell r="K38">
            <v>780</v>
          </cell>
          <cell r="L38">
            <v>200000</v>
          </cell>
          <cell r="M38">
            <v>0</v>
          </cell>
          <cell r="N38" t="str">
            <v>Φ150</v>
          </cell>
          <cell r="O38">
            <v>780</v>
          </cell>
          <cell r="P38">
            <v>200000</v>
          </cell>
          <cell r="R38">
            <v>0</v>
          </cell>
          <cell r="S38" t="str">
            <v>Φ150</v>
          </cell>
          <cell r="T38">
            <v>780</v>
          </cell>
          <cell r="U38">
            <v>200000</v>
          </cell>
          <cell r="V38">
            <v>0</v>
          </cell>
          <cell r="W38">
            <v>0</v>
          </cell>
          <cell r="X38" t="str">
            <v>Φ150</v>
          </cell>
          <cell r="Y38">
            <v>780</v>
          </cell>
          <cell r="Z38">
            <v>200000</v>
          </cell>
        </row>
        <row r="39"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B44" t="str">
            <v>계</v>
          </cell>
          <cell r="C44">
            <v>12</v>
          </cell>
          <cell r="E44">
            <v>1370689</v>
          </cell>
          <cell r="F44">
            <v>12</v>
          </cell>
          <cell r="H44">
            <v>1210429</v>
          </cell>
          <cell r="I44">
            <v>-160260</v>
          </cell>
          <cell r="J44">
            <v>12</v>
          </cell>
          <cell r="L44">
            <v>1210429</v>
          </cell>
          <cell r="M44">
            <v>0</v>
          </cell>
          <cell r="N44">
            <v>12</v>
          </cell>
          <cell r="P44">
            <v>1210429</v>
          </cell>
          <cell r="Q44">
            <v>-160260</v>
          </cell>
          <cell r="R44">
            <v>0</v>
          </cell>
          <cell r="S44">
            <v>12</v>
          </cell>
          <cell r="U44">
            <v>1210429</v>
          </cell>
          <cell r="V44">
            <v>-160260</v>
          </cell>
          <cell r="W44">
            <v>0</v>
          </cell>
          <cell r="X44">
            <v>12</v>
          </cell>
          <cell r="Z44">
            <v>1208313</v>
          </cell>
        </row>
        <row r="45">
          <cell r="B45" t="str">
            <v>전기기기 보수</v>
          </cell>
          <cell r="C45" t="str">
            <v>각종</v>
          </cell>
          <cell r="D45">
            <v>1</v>
          </cell>
          <cell r="E45">
            <v>80000</v>
          </cell>
          <cell r="F45" t="str">
            <v>각종</v>
          </cell>
          <cell r="G45">
            <v>1</v>
          </cell>
          <cell r="H45">
            <v>70000</v>
          </cell>
          <cell r="I45">
            <v>-10000</v>
          </cell>
          <cell r="J45" t="str">
            <v>각종</v>
          </cell>
          <cell r="K45">
            <v>1</v>
          </cell>
          <cell r="L45">
            <v>70000</v>
          </cell>
          <cell r="M45">
            <v>0</v>
          </cell>
          <cell r="N45" t="str">
            <v>각종</v>
          </cell>
          <cell r="O45">
            <v>1</v>
          </cell>
          <cell r="P45">
            <v>70000</v>
          </cell>
          <cell r="Q45">
            <v>-10000</v>
          </cell>
          <cell r="R45">
            <v>0</v>
          </cell>
          <cell r="S45" t="str">
            <v>각종</v>
          </cell>
          <cell r="T45">
            <v>1</v>
          </cell>
          <cell r="U45">
            <v>70000</v>
          </cell>
          <cell r="V45">
            <v>-10000</v>
          </cell>
          <cell r="W45">
            <v>0</v>
          </cell>
          <cell r="X45" t="str">
            <v>각종</v>
          </cell>
          <cell r="Y45">
            <v>1</v>
          </cell>
          <cell r="Z45">
            <v>70000</v>
          </cell>
        </row>
        <row r="46">
          <cell r="B46" t="str">
            <v>기계시설 안전관리(통합)</v>
          </cell>
          <cell r="C46" t="str">
            <v>각종</v>
          </cell>
          <cell r="D46">
            <v>1</v>
          </cell>
          <cell r="E46">
            <v>200000</v>
          </cell>
          <cell r="F46" t="str">
            <v>각종</v>
          </cell>
          <cell r="G46">
            <v>1</v>
          </cell>
          <cell r="H46">
            <v>170000</v>
          </cell>
          <cell r="I46">
            <v>-30000</v>
          </cell>
          <cell r="J46" t="str">
            <v>각종</v>
          </cell>
          <cell r="K46">
            <v>1</v>
          </cell>
          <cell r="L46">
            <v>170000</v>
          </cell>
          <cell r="M46">
            <v>0</v>
          </cell>
          <cell r="N46" t="str">
            <v>각종</v>
          </cell>
          <cell r="O46">
            <v>1</v>
          </cell>
          <cell r="P46">
            <v>170000</v>
          </cell>
          <cell r="Q46">
            <v>-30000</v>
          </cell>
          <cell r="R46">
            <v>0</v>
          </cell>
          <cell r="S46" t="str">
            <v>각종</v>
          </cell>
          <cell r="T46">
            <v>1</v>
          </cell>
          <cell r="U46">
            <v>170000</v>
          </cell>
          <cell r="V46">
            <v>-30000</v>
          </cell>
          <cell r="W46">
            <v>0</v>
          </cell>
          <cell r="X46" t="str">
            <v>각종</v>
          </cell>
          <cell r="Y46">
            <v>1</v>
          </cell>
          <cell r="Z46">
            <v>170000</v>
          </cell>
        </row>
        <row r="47">
          <cell r="B47" t="str">
            <v>펌프 및 펌프자동화 보수</v>
          </cell>
          <cell r="C47" t="str">
            <v>각종</v>
          </cell>
          <cell r="D47">
            <v>1</v>
          </cell>
          <cell r="E47">
            <v>40000</v>
          </cell>
          <cell r="F47" t="str">
            <v>각종</v>
          </cell>
          <cell r="G47">
            <v>1</v>
          </cell>
          <cell r="H47">
            <v>40000</v>
          </cell>
          <cell r="I47">
            <v>0</v>
          </cell>
          <cell r="J47" t="str">
            <v>각종</v>
          </cell>
          <cell r="K47">
            <v>1</v>
          </cell>
          <cell r="L47">
            <v>40000</v>
          </cell>
          <cell r="M47">
            <v>0</v>
          </cell>
          <cell r="N47" t="str">
            <v>각종</v>
          </cell>
          <cell r="O47">
            <v>1</v>
          </cell>
          <cell r="P47">
            <v>40000</v>
          </cell>
          <cell r="R47">
            <v>0</v>
          </cell>
          <cell r="S47" t="str">
            <v>각종</v>
          </cell>
          <cell r="T47">
            <v>1</v>
          </cell>
          <cell r="U47">
            <v>40000</v>
          </cell>
          <cell r="V47">
            <v>0</v>
          </cell>
          <cell r="W47">
            <v>0</v>
          </cell>
          <cell r="X47" t="str">
            <v>각종</v>
          </cell>
          <cell r="Y47">
            <v>1</v>
          </cell>
          <cell r="Z47">
            <v>40000</v>
          </cell>
        </row>
        <row r="48">
          <cell r="B48" t="str">
            <v>선탄기기 안전관리(통합)</v>
          </cell>
          <cell r="C48" t="str">
            <v>각종</v>
          </cell>
          <cell r="D48">
            <v>1</v>
          </cell>
          <cell r="E48">
            <v>50000</v>
          </cell>
          <cell r="F48" t="str">
            <v>각종</v>
          </cell>
          <cell r="G48">
            <v>1</v>
          </cell>
          <cell r="H48">
            <v>50000</v>
          </cell>
          <cell r="I48">
            <v>0</v>
          </cell>
          <cell r="J48" t="str">
            <v>각종</v>
          </cell>
          <cell r="K48">
            <v>1</v>
          </cell>
          <cell r="L48">
            <v>50000</v>
          </cell>
          <cell r="M48">
            <v>0</v>
          </cell>
          <cell r="N48" t="str">
            <v>각종</v>
          </cell>
          <cell r="O48">
            <v>1</v>
          </cell>
          <cell r="P48">
            <v>50000</v>
          </cell>
          <cell r="R48">
            <v>0</v>
          </cell>
          <cell r="S48" t="str">
            <v>각종</v>
          </cell>
          <cell r="T48">
            <v>1</v>
          </cell>
          <cell r="U48">
            <v>50000</v>
          </cell>
          <cell r="V48">
            <v>0</v>
          </cell>
          <cell r="W48">
            <v>0</v>
          </cell>
          <cell r="X48" t="str">
            <v>각종</v>
          </cell>
          <cell r="Y48">
            <v>1</v>
          </cell>
          <cell r="Z48">
            <v>50000</v>
          </cell>
        </row>
        <row r="49">
          <cell r="B49" t="str">
            <v>업무전산화(통합)</v>
          </cell>
          <cell r="C49" t="str">
            <v>각종</v>
          </cell>
          <cell r="D49">
            <v>1</v>
          </cell>
          <cell r="E49">
            <v>15450</v>
          </cell>
          <cell r="F49" t="str">
            <v>각종</v>
          </cell>
          <cell r="G49">
            <v>1</v>
          </cell>
          <cell r="H49">
            <v>15450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-15450</v>
          </cell>
          <cell r="N49">
            <v>0</v>
          </cell>
          <cell r="O49">
            <v>0</v>
          </cell>
          <cell r="P49">
            <v>0</v>
          </cell>
          <cell r="Q49">
            <v>-15450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-15450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 t="str">
            <v>누전차단기 구입</v>
          </cell>
          <cell r="C50" t="str">
            <v>각종</v>
          </cell>
          <cell r="D50">
            <v>1</v>
          </cell>
          <cell r="E50">
            <v>10000</v>
          </cell>
          <cell r="F50" t="str">
            <v>각종</v>
          </cell>
          <cell r="G50">
            <v>1</v>
          </cell>
          <cell r="H50">
            <v>10000</v>
          </cell>
          <cell r="I50">
            <v>0</v>
          </cell>
          <cell r="J50" t="str">
            <v>각종</v>
          </cell>
          <cell r="K50">
            <v>1</v>
          </cell>
          <cell r="L50">
            <v>10000</v>
          </cell>
          <cell r="M50">
            <v>0</v>
          </cell>
          <cell r="N50" t="str">
            <v>각종</v>
          </cell>
          <cell r="O50">
            <v>1</v>
          </cell>
          <cell r="P50">
            <v>10000</v>
          </cell>
          <cell r="Q50">
            <v>0</v>
          </cell>
          <cell r="R50">
            <v>0</v>
          </cell>
          <cell r="S50" t="str">
            <v>각종</v>
          </cell>
          <cell r="T50">
            <v>1</v>
          </cell>
          <cell r="U50">
            <v>10000</v>
          </cell>
          <cell r="V50">
            <v>0</v>
          </cell>
          <cell r="W50">
            <v>0</v>
          </cell>
          <cell r="X50" t="str">
            <v>각종</v>
          </cell>
          <cell r="Y50">
            <v>1</v>
          </cell>
          <cell r="Z50">
            <v>10000</v>
          </cell>
        </row>
        <row r="51">
          <cell r="B51" t="str">
            <v>광차청소기 보수</v>
          </cell>
          <cell r="C51" t="str">
            <v>각종</v>
          </cell>
          <cell r="D51">
            <v>1</v>
          </cell>
          <cell r="E51">
            <v>10000</v>
          </cell>
          <cell r="F51" t="str">
            <v>각종</v>
          </cell>
          <cell r="G51">
            <v>1</v>
          </cell>
          <cell r="H51">
            <v>10000</v>
          </cell>
          <cell r="I51">
            <v>0</v>
          </cell>
          <cell r="J51" t="str">
            <v>각종</v>
          </cell>
          <cell r="K51">
            <v>1</v>
          </cell>
          <cell r="L51">
            <v>10000</v>
          </cell>
          <cell r="M51">
            <v>0</v>
          </cell>
          <cell r="N51" t="str">
            <v>각종</v>
          </cell>
          <cell r="O51">
            <v>1</v>
          </cell>
          <cell r="P51">
            <v>10000</v>
          </cell>
          <cell r="Q51">
            <v>0</v>
          </cell>
          <cell r="R51">
            <v>0</v>
          </cell>
          <cell r="S51" t="str">
            <v>각종</v>
          </cell>
          <cell r="T51">
            <v>1</v>
          </cell>
          <cell r="U51">
            <v>10000</v>
          </cell>
          <cell r="V51">
            <v>0</v>
          </cell>
          <cell r="W51">
            <v>0</v>
          </cell>
          <cell r="X51" t="str">
            <v>각종</v>
          </cell>
          <cell r="Y51">
            <v>1</v>
          </cell>
          <cell r="Z51">
            <v>10000</v>
          </cell>
        </row>
        <row r="52">
          <cell r="B52" t="str">
            <v>저압 모터 및 착암기 수리</v>
          </cell>
          <cell r="C52" t="str">
            <v>각종</v>
          </cell>
          <cell r="D52">
            <v>1</v>
          </cell>
          <cell r="E52">
            <v>142000</v>
          </cell>
          <cell r="F52" t="str">
            <v>각종</v>
          </cell>
          <cell r="G52">
            <v>1</v>
          </cell>
          <cell r="H52">
            <v>131000</v>
          </cell>
          <cell r="I52">
            <v>-11000</v>
          </cell>
          <cell r="J52" t="str">
            <v>각종</v>
          </cell>
          <cell r="K52">
            <v>1</v>
          </cell>
          <cell r="L52">
            <v>131000</v>
          </cell>
          <cell r="M52">
            <v>0</v>
          </cell>
          <cell r="N52" t="str">
            <v>각종</v>
          </cell>
          <cell r="O52">
            <v>1</v>
          </cell>
          <cell r="P52">
            <v>131000</v>
          </cell>
          <cell r="Q52">
            <v>-11000</v>
          </cell>
          <cell r="R52">
            <v>0</v>
          </cell>
          <cell r="S52" t="str">
            <v>각종</v>
          </cell>
          <cell r="T52">
            <v>1</v>
          </cell>
          <cell r="U52">
            <v>131000</v>
          </cell>
          <cell r="V52">
            <v>-11000</v>
          </cell>
          <cell r="W52">
            <v>0</v>
          </cell>
          <cell r="X52" t="str">
            <v>각종</v>
          </cell>
          <cell r="Y52">
            <v>1</v>
          </cell>
          <cell r="Z52">
            <v>131000</v>
          </cell>
        </row>
        <row r="53">
          <cell r="B53" t="str">
            <v>에어쿨링머신 보수</v>
          </cell>
          <cell r="C53" t="str">
            <v>각종</v>
          </cell>
          <cell r="D53">
            <v>1</v>
          </cell>
          <cell r="E53">
            <v>50000</v>
          </cell>
          <cell r="F53" t="str">
            <v>각종</v>
          </cell>
          <cell r="G53">
            <v>1</v>
          </cell>
          <cell r="H53">
            <v>50000</v>
          </cell>
          <cell r="I53">
            <v>0</v>
          </cell>
          <cell r="J53" t="str">
            <v>각종</v>
          </cell>
          <cell r="K53">
            <v>1</v>
          </cell>
          <cell r="L53">
            <v>50000</v>
          </cell>
          <cell r="M53">
            <v>0</v>
          </cell>
          <cell r="N53" t="str">
            <v>각종</v>
          </cell>
          <cell r="O53">
            <v>1</v>
          </cell>
          <cell r="P53">
            <v>50000</v>
          </cell>
          <cell r="Q53">
            <v>0</v>
          </cell>
          <cell r="R53">
            <v>0</v>
          </cell>
          <cell r="S53" t="str">
            <v>각종</v>
          </cell>
          <cell r="T53">
            <v>1</v>
          </cell>
          <cell r="U53">
            <v>50000</v>
          </cell>
          <cell r="V53">
            <v>0</v>
          </cell>
          <cell r="W53">
            <v>0</v>
          </cell>
          <cell r="X53" t="str">
            <v>각종</v>
          </cell>
          <cell r="Y53">
            <v>1</v>
          </cell>
          <cell r="Z53">
            <v>50000</v>
          </cell>
        </row>
        <row r="54">
          <cell r="B54" t="str">
            <v>방폭장비 보강</v>
          </cell>
          <cell r="C54" t="str">
            <v>각종</v>
          </cell>
          <cell r="D54">
            <v>1</v>
          </cell>
          <cell r="E54">
            <v>10000</v>
          </cell>
          <cell r="F54" t="str">
            <v>각종</v>
          </cell>
          <cell r="G54">
            <v>1</v>
          </cell>
          <cell r="H54">
            <v>10000</v>
          </cell>
          <cell r="I54">
            <v>0</v>
          </cell>
          <cell r="J54" t="str">
            <v>각종</v>
          </cell>
          <cell r="K54">
            <v>1</v>
          </cell>
          <cell r="L54">
            <v>10000</v>
          </cell>
          <cell r="M54">
            <v>0</v>
          </cell>
          <cell r="N54" t="str">
            <v>각종</v>
          </cell>
          <cell r="O54">
            <v>1</v>
          </cell>
          <cell r="P54">
            <v>10000</v>
          </cell>
          <cell r="Q54">
            <v>0</v>
          </cell>
          <cell r="R54">
            <v>0</v>
          </cell>
          <cell r="S54" t="str">
            <v>각종</v>
          </cell>
          <cell r="T54">
            <v>1</v>
          </cell>
          <cell r="U54">
            <v>10000</v>
          </cell>
          <cell r="V54">
            <v>0</v>
          </cell>
          <cell r="W54">
            <v>0</v>
          </cell>
          <cell r="X54" t="str">
            <v>각종</v>
          </cell>
          <cell r="Y54">
            <v>1</v>
          </cell>
          <cell r="Z54">
            <v>10000</v>
          </cell>
        </row>
        <row r="55">
          <cell r="B55" t="str">
            <v>자동화설비 부품 구입</v>
          </cell>
          <cell r="C55" t="str">
            <v>각종</v>
          </cell>
          <cell r="D55">
            <v>1</v>
          </cell>
          <cell r="E55">
            <v>30000</v>
          </cell>
          <cell r="F55" t="str">
            <v>각종</v>
          </cell>
          <cell r="G55">
            <v>1</v>
          </cell>
          <cell r="H55">
            <v>30000</v>
          </cell>
          <cell r="I55">
            <v>0</v>
          </cell>
          <cell r="J55" t="str">
            <v>각종</v>
          </cell>
          <cell r="K55">
            <v>1</v>
          </cell>
          <cell r="L55">
            <v>30000</v>
          </cell>
          <cell r="M55">
            <v>0</v>
          </cell>
          <cell r="N55" t="str">
            <v>각종</v>
          </cell>
          <cell r="O55">
            <v>1</v>
          </cell>
          <cell r="P55">
            <v>30000</v>
          </cell>
          <cell r="Q55">
            <v>0</v>
          </cell>
          <cell r="R55">
            <v>0</v>
          </cell>
          <cell r="S55" t="str">
            <v>각종</v>
          </cell>
          <cell r="T55">
            <v>1</v>
          </cell>
          <cell r="U55">
            <v>30000</v>
          </cell>
          <cell r="V55">
            <v>0</v>
          </cell>
          <cell r="W55">
            <v>0</v>
          </cell>
          <cell r="X55" t="str">
            <v>각종</v>
          </cell>
          <cell r="Y55">
            <v>1</v>
          </cell>
          <cell r="Z55">
            <v>30000</v>
          </cell>
        </row>
        <row r="56">
          <cell r="B56" t="str">
            <v>제재기 및 적재기 보수</v>
          </cell>
          <cell r="C56" t="str">
            <v>각종</v>
          </cell>
          <cell r="D56">
            <v>1</v>
          </cell>
          <cell r="E56">
            <v>40000</v>
          </cell>
          <cell r="F56" t="str">
            <v>각종</v>
          </cell>
          <cell r="G56">
            <v>1</v>
          </cell>
          <cell r="H56">
            <v>40000</v>
          </cell>
          <cell r="I56">
            <v>0</v>
          </cell>
          <cell r="J56" t="str">
            <v>각종</v>
          </cell>
          <cell r="K56">
            <v>1</v>
          </cell>
          <cell r="L56">
            <v>40000</v>
          </cell>
          <cell r="M56">
            <v>0</v>
          </cell>
          <cell r="N56" t="str">
            <v>각종</v>
          </cell>
          <cell r="O56">
            <v>1</v>
          </cell>
          <cell r="P56">
            <v>40000</v>
          </cell>
          <cell r="Q56">
            <v>0</v>
          </cell>
          <cell r="R56">
            <v>0</v>
          </cell>
          <cell r="S56" t="str">
            <v>각종</v>
          </cell>
          <cell r="T56">
            <v>1</v>
          </cell>
          <cell r="U56">
            <v>40000</v>
          </cell>
          <cell r="V56">
            <v>0</v>
          </cell>
          <cell r="W56">
            <v>0</v>
          </cell>
          <cell r="X56" t="str">
            <v>각종</v>
          </cell>
          <cell r="Y56">
            <v>1</v>
          </cell>
          <cell r="Z56">
            <v>40000</v>
          </cell>
        </row>
        <row r="57">
          <cell r="B57" t="str">
            <v>압축기 애프터쿨러 구입</v>
          </cell>
          <cell r="C57" t="str">
            <v>각종</v>
          </cell>
          <cell r="D57" t="str">
            <v>2set</v>
          </cell>
          <cell r="E57">
            <v>32100</v>
          </cell>
          <cell r="F57" t="str">
            <v>각종</v>
          </cell>
          <cell r="G57" t="str">
            <v>2set</v>
          </cell>
          <cell r="H57">
            <v>32100</v>
          </cell>
          <cell r="I57">
            <v>0</v>
          </cell>
          <cell r="J57" t="str">
            <v>각종</v>
          </cell>
          <cell r="K57" t="str">
            <v>2set</v>
          </cell>
          <cell r="L57">
            <v>32100</v>
          </cell>
          <cell r="M57">
            <v>0</v>
          </cell>
          <cell r="N57" t="str">
            <v>각종</v>
          </cell>
          <cell r="O57" t="str">
            <v>2set</v>
          </cell>
          <cell r="P57">
            <v>32100</v>
          </cell>
          <cell r="R57">
            <v>0</v>
          </cell>
          <cell r="S57" t="str">
            <v>각종</v>
          </cell>
          <cell r="T57" t="str">
            <v>2set</v>
          </cell>
          <cell r="U57">
            <v>32100</v>
          </cell>
          <cell r="V57">
            <v>0</v>
          </cell>
          <cell r="W57">
            <v>0</v>
          </cell>
          <cell r="X57" t="str">
            <v>각종</v>
          </cell>
          <cell r="Y57" t="str">
            <v>2set</v>
          </cell>
          <cell r="Z57">
            <v>32100</v>
          </cell>
        </row>
        <row r="58">
          <cell r="B58" t="str">
            <v>펌프 구입(전동기포함)</v>
          </cell>
          <cell r="C58" t="str">
            <v>각종</v>
          </cell>
          <cell r="D58">
            <v>2</v>
          </cell>
          <cell r="E58">
            <v>224000</v>
          </cell>
          <cell r="F58" t="str">
            <v>각종</v>
          </cell>
          <cell r="G58">
            <v>2</v>
          </cell>
          <cell r="H58">
            <v>224000</v>
          </cell>
          <cell r="I58">
            <v>0</v>
          </cell>
          <cell r="J58" t="str">
            <v>각종</v>
          </cell>
          <cell r="K58">
            <v>2</v>
          </cell>
          <cell r="L58">
            <v>224000</v>
          </cell>
          <cell r="M58">
            <v>0</v>
          </cell>
          <cell r="N58" t="str">
            <v>각종</v>
          </cell>
          <cell r="O58">
            <v>2</v>
          </cell>
          <cell r="P58">
            <v>224000</v>
          </cell>
          <cell r="Q58">
            <v>0</v>
          </cell>
          <cell r="R58">
            <v>0</v>
          </cell>
          <cell r="U58">
            <v>0</v>
          </cell>
          <cell r="V58">
            <v>-224000</v>
          </cell>
          <cell r="W58">
            <v>-224000</v>
          </cell>
          <cell r="X58">
            <v>0</v>
          </cell>
          <cell r="Y58">
            <v>0</v>
          </cell>
          <cell r="Z58">
            <v>0</v>
          </cell>
        </row>
        <row r="59">
          <cell r="B59" t="str">
            <v>본관 보일러 구입설치</v>
          </cell>
          <cell r="C59" t="str">
            <v>300,000KCAL/hr)</v>
          </cell>
          <cell r="D59">
            <v>1</v>
          </cell>
          <cell r="E59">
            <v>50000</v>
          </cell>
          <cell r="F59" t="str">
            <v>300,000KCAL/hr)</v>
          </cell>
          <cell r="G59">
            <v>1</v>
          </cell>
          <cell r="H59">
            <v>50000</v>
          </cell>
          <cell r="I59">
            <v>0</v>
          </cell>
          <cell r="J59" t="str">
            <v>300,000KCAL/hr)</v>
          </cell>
          <cell r="K59">
            <v>1</v>
          </cell>
          <cell r="L59">
            <v>50000</v>
          </cell>
          <cell r="M59">
            <v>0</v>
          </cell>
          <cell r="N59" t="str">
            <v>300,000KCAL/hr)</v>
          </cell>
          <cell r="O59">
            <v>1</v>
          </cell>
          <cell r="P59">
            <v>50000</v>
          </cell>
          <cell r="Q59">
            <v>0</v>
          </cell>
          <cell r="R59">
            <v>0</v>
          </cell>
          <cell r="S59" t="str">
            <v>300,000KCAL/hr)</v>
          </cell>
          <cell r="T59">
            <v>1</v>
          </cell>
          <cell r="U59">
            <v>50000</v>
          </cell>
          <cell r="V59">
            <v>0</v>
          </cell>
          <cell r="W59">
            <v>0</v>
          </cell>
          <cell r="X59" t="str">
            <v>300,000KCAL/hr)</v>
          </cell>
          <cell r="Y59">
            <v>1</v>
          </cell>
          <cell r="Z59">
            <v>50000</v>
          </cell>
        </row>
        <row r="60">
          <cell r="B60" t="str">
            <v>갱내변압기 원격제어장치 보강</v>
          </cell>
          <cell r="C60" t="str">
            <v>각종</v>
          </cell>
          <cell r="D60">
            <v>1</v>
          </cell>
          <cell r="E60">
            <v>156500</v>
          </cell>
          <cell r="F60" t="str">
            <v>각종</v>
          </cell>
          <cell r="G60">
            <v>1</v>
          </cell>
          <cell r="H60">
            <v>156500</v>
          </cell>
          <cell r="I60">
            <v>0</v>
          </cell>
          <cell r="J60" t="str">
            <v>각종</v>
          </cell>
          <cell r="K60">
            <v>1</v>
          </cell>
          <cell r="L60">
            <v>156500</v>
          </cell>
          <cell r="M60">
            <v>0</v>
          </cell>
          <cell r="N60" t="str">
            <v>각종</v>
          </cell>
          <cell r="O60">
            <v>1</v>
          </cell>
          <cell r="P60">
            <v>156500</v>
          </cell>
          <cell r="Q60">
            <v>0</v>
          </cell>
          <cell r="R60">
            <v>0</v>
          </cell>
          <cell r="S60" t="str">
            <v>각종</v>
          </cell>
          <cell r="T60">
            <v>1</v>
          </cell>
          <cell r="U60">
            <v>156500</v>
          </cell>
          <cell r="V60">
            <v>0</v>
          </cell>
          <cell r="W60">
            <v>0</v>
          </cell>
          <cell r="X60" t="str">
            <v>각종</v>
          </cell>
          <cell r="Y60">
            <v>1</v>
          </cell>
          <cell r="Z60">
            <v>156500</v>
          </cell>
        </row>
        <row r="61">
          <cell r="B61" t="str">
            <v>방폭형 기중부하개폐기 구입</v>
          </cell>
          <cell r="C61" t="str">
            <v>각종</v>
          </cell>
          <cell r="D61">
            <v>1</v>
          </cell>
          <cell r="E61">
            <v>33500</v>
          </cell>
          <cell r="F61" t="str">
            <v>각종</v>
          </cell>
          <cell r="G61">
            <v>1</v>
          </cell>
          <cell r="H61">
            <v>33500</v>
          </cell>
          <cell r="I61">
            <v>0</v>
          </cell>
          <cell r="J61" t="str">
            <v>각종</v>
          </cell>
          <cell r="K61">
            <v>1</v>
          </cell>
          <cell r="L61">
            <v>33500</v>
          </cell>
          <cell r="M61">
            <v>0</v>
          </cell>
          <cell r="N61" t="str">
            <v>각종</v>
          </cell>
          <cell r="O61">
            <v>1</v>
          </cell>
          <cell r="P61">
            <v>33500</v>
          </cell>
          <cell r="Q61">
            <v>0</v>
          </cell>
          <cell r="R61">
            <v>0</v>
          </cell>
          <cell r="S61" t="str">
            <v>각종</v>
          </cell>
          <cell r="T61">
            <v>1</v>
          </cell>
          <cell r="U61">
            <v>33500</v>
          </cell>
          <cell r="V61">
            <v>0</v>
          </cell>
          <cell r="W61">
            <v>0</v>
          </cell>
          <cell r="Z61">
            <v>0</v>
          </cell>
        </row>
        <row r="62">
          <cell r="B62" t="str">
            <v>가스원격감시장치 보강</v>
          </cell>
          <cell r="C62" t="str">
            <v>각종</v>
          </cell>
          <cell r="D62">
            <v>1</v>
          </cell>
          <cell r="E62">
            <v>136000</v>
          </cell>
          <cell r="F62" t="str">
            <v>각종</v>
          </cell>
          <cell r="G62">
            <v>1</v>
          </cell>
          <cell r="H62">
            <v>136000</v>
          </cell>
          <cell r="I62">
            <v>0</v>
          </cell>
          <cell r="J62" t="str">
            <v>각종</v>
          </cell>
          <cell r="K62">
            <v>1</v>
          </cell>
          <cell r="L62">
            <v>136000</v>
          </cell>
          <cell r="M62">
            <v>0</v>
          </cell>
          <cell r="N62" t="str">
            <v>각종</v>
          </cell>
          <cell r="O62">
            <v>1</v>
          </cell>
          <cell r="P62">
            <v>136000</v>
          </cell>
          <cell r="Q62">
            <v>0</v>
          </cell>
          <cell r="R62">
            <v>0</v>
          </cell>
          <cell r="S62" t="str">
            <v>각종</v>
          </cell>
          <cell r="T62">
            <v>1</v>
          </cell>
          <cell r="U62">
            <v>136000</v>
          </cell>
          <cell r="V62">
            <v>0</v>
          </cell>
          <cell r="W62">
            <v>0</v>
          </cell>
          <cell r="X62" t="str">
            <v>각종</v>
          </cell>
          <cell r="Y62">
            <v>1</v>
          </cell>
          <cell r="Z62">
            <v>136000</v>
          </cell>
        </row>
        <row r="63">
          <cell r="B63" t="str">
            <v>에어쿨링선풍기 구입</v>
          </cell>
          <cell r="C63" t="str">
            <v>2P40HP
AC440V</v>
          </cell>
          <cell r="D63">
            <v>2</v>
          </cell>
          <cell r="E63">
            <v>80000</v>
          </cell>
          <cell r="F63">
            <v>0</v>
          </cell>
          <cell r="G63">
            <v>0</v>
          </cell>
          <cell r="H63">
            <v>0</v>
          </cell>
          <cell r="I63">
            <v>-80000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-80000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-80000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I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I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I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I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I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I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I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I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I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I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I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I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I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I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I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I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7">
          <cell r="I87">
            <v>0</v>
          </cell>
          <cell r="M87">
            <v>0</v>
          </cell>
          <cell r="Q87">
            <v>0</v>
          </cell>
          <cell r="R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I88">
            <v>0</v>
          </cell>
          <cell r="M88">
            <v>0</v>
          </cell>
          <cell r="Q88">
            <v>0</v>
          </cell>
          <cell r="R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I89">
            <v>0</v>
          </cell>
          <cell r="M89">
            <v>0</v>
          </cell>
          <cell r="Q89">
            <v>0</v>
          </cell>
          <cell r="R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I90">
            <v>0</v>
          </cell>
          <cell r="M90">
            <v>0</v>
          </cell>
          <cell r="Q90">
            <v>0</v>
          </cell>
          <cell r="R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B91" t="str">
            <v>계</v>
          </cell>
          <cell r="C91">
            <v>19</v>
          </cell>
          <cell r="E91">
            <v>1389550</v>
          </cell>
          <cell r="F91">
            <v>18</v>
          </cell>
          <cell r="H91">
            <v>1258550</v>
          </cell>
          <cell r="I91">
            <v>-131000</v>
          </cell>
          <cell r="J91">
            <v>17</v>
          </cell>
          <cell r="L91">
            <v>1243100</v>
          </cell>
          <cell r="M91">
            <v>-15450</v>
          </cell>
          <cell r="N91">
            <v>17</v>
          </cell>
          <cell r="P91">
            <v>1243100</v>
          </cell>
          <cell r="Q91">
            <v>-146450</v>
          </cell>
          <cell r="R91">
            <v>0</v>
          </cell>
          <cell r="S91">
            <v>16</v>
          </cell>
          <cell r="U91">
            <v>1019100</v>
          </cell>
          <cell r="V91">
            <v>-370450</v>
          </cell>
          <cell r="W91">
            <v>-224000</v>
          </cell>
          <cell r="X91">
            <v>15</v>
          </cell>
          <cell r="Z91">
            <v>985600</v>
          </cell>
        </row>
        <row r="92">
          <cell r="B92" t="str">
            <v>축전차 안전관리(통합)</v>
          </cell>
          <cell r="C92" t="str">
            <v>각종</v>
          </cell>
          <cell r="D92">
            <v>1</v>
          </cell>
          <cell r="E92">
            <v>100000</v>
          </cell>
          <cell r="F92" t="str">
            <v>각종</v>
          </cell>
          <cell r="G92">
            <v>1</v>
          </cell>
          <cell r="H92">
            <v>100000</v>
          </cell>
          <cell r="I92">
            <v>0</v>
          </cell>
          <cell r="J92" t="str">
            <v>각종</v>
          </cell>
          <cell r="K92">
            <v>1</v>
          </cell>
          <cell r="L92">
            <v>100000</v>
          </cell>
          <cell r="M92">
            <v>0</v>
          </cell>
          <cell r="N92" t="str">
            <v>각종</v>
          </cell>
          <cell r="O92">
            <v>1</v>
          </cell>
          <cell r="P92">
            <v>100000</v>
          </cell>
          <cell r="Q92">
            <v>0</v>
          </cell>
          <cell r="R92">
            <v>0</v>
          </cell>
          <cell r="S92" t="str">
            <v>각종</v>
          </cell>
          <cell r="T92">
            <v>1</v>
          </cell>
          <cell r="U92">
            <v>100000</v>
          </cell>
          <cell r="V92">
            <v>0</v>
          </cell>
          <cell r="W92">
            <v>0</v>
          </cell>
          <cell r="X92" t="str">
            <v>각종</v>
          </cell>
          <cell r="Y92">
            <v>1</v>
          </cell>
          <cell r="Z92">
            <v>100000</v>
          </cell>
        </row>
        <row r="93">
          <cell r="B93" t="str">
            <v>중기 보수</v>
          </cell>
          <cell r="C93" t="str">
            <v>각종</v>
          </cell>
          <cell r="D93">
            <v>1</v>
          </cell>
          <cell r="E93">
            <v>80000</v>
          </cell>
          <cell r="F93" t="str">
            <v>각종</v>
          </cell>
          <cell r="G93">
            <v>1</v>
          </cell>
          <cell r="H93">
            <v>80000</v>
          </cell>
          <cell r="I93">
            <v>0</v>
          </cell>
          <cell r="J93" t="str">
            <v>각종</v>
          </cell>
          <cell r="K93">
            <v>1</v>
          </cell>
          <cell r="L93">
            <v>80000</v>
          </cell>
          <cell r="M93">
            <v>0</v>
          </cell>
          <cell r="N93" t="str">
            <v>각종</v>
          </cell>
          <cell r="O93">
            <v>1</v>
          </cell>
          <cell r="P93">
            <v>80000</v>
          </cell>
          <cell r="Q93">
            <v>0</v>
          </cell>
          <cell r="R93">
            <v>0</v>
          </cell>
          <cell r="S93" t="str">
            <v>각종</v>
          </cell>
          <cell r="T93">
            <v>1</v>
          </cell>
          <cell r="U93">
            <v>80000</v>
          </cell>
          <cell r="V93">
            <v>0</v>
          </cell>
          <cell r="W93">
            <v>0</v>
          </cell>
          <cell r="X93" t="str">
            <v>각종</v>
          </cell>
          <cell r="Y93">
            <v>1</v>
          </cell>
          <cell r="Z93">
            <v>80000</v>
          </cell>
        </row>
        <row r="94">
          <cell r="B94" t="str">
            <v>광차 보수</v>
          </cell>
          <cell r="C94" t="str">
            <v>각종</v>
          </cell>
          <cell r="D94">
            <v>1</v>
          </cell>
          <cell r="E94">
            <v>25000</v>
          </cell>
          <cell r="F94" t="str">
            <v>각종</v>
          </cell>
          <cell r="G94">
            <v>1</v>
          </cell>
          <cell r="H94">
            <v>25000</v>
          </cell>
          <cell r="I94">
            <v>0</v>
          </cell>
          <cell r="J94" t="str">
            <v>각종</v>
          </cell>
          <cell r="K94">
            <v>1</v>
          </cell>
          <cell r="L94">
            <v>25000</v>
          </cell>
          <cell r="M94">
            <v>0</v>
          </cell>
          <cell r="N94" t="str">
            <v>각종</v>
          </cell>
          <cell r="O94">
            <v>1</v>
          </cell>
          <cell r="P94">
            <v>25000</v>
          </cell>
          <cell r="Q94">
            <v>0</v>
          </cell>
          <cell r="R94">
            <v>0</v>
          </cell>
          <cell r="S94" t="str">
            <v>각종</v>
          </cell>
          <cell r="T94">
            <v>1</v>
          </cell>
          <cell r="U94">
            <v>25000</v>
          </cell>
          <cell r="V94">
            <v>0</v>
          </cell>
          <cell r="W94">
            <v>0</v>
          </cell>
          <cell r="X94" t="str">
            <v>각종</v>
          </cell>
          <cell r="Y94">
            <v>1</v>
          </cell>
          <cell r="Z94">
            <v>25000</v>
          </cell>
        </row>
        <row r="95">
          <cell r="B95" t="str">
            <v>록카쇼벨 보수</v>
          </cell>
          <cell r="C95" t="str">
            <v>각종</v>
          </cell>
          <cell r="D95">
            <v>1</v>
          </cell>
          <cell r="E95">
            <v>30000</v>
          </cell>
          <cell r="F95" t="str">
            <v>각종</v>
          </cell>
          <cell r="G95">
            <v>1</v>
          </cell>
          <cell r="H95">
            <v>30000</v>
          </cell>
          <cell r="I95">
            <v>0</v>
          </cell>
          <cell r="J95" t="str">
            <v>각종</v>
          </cell>
          <cell r="K95">
            <v>1</v>
          </cell>
          <cell r="L95">
            <v>30000</v>
          </cell>
          <cell r="M95">
            <v>0</v>
          </cell>
          <cell r="N95" t="str">
            <v>각종</v>
          </cell>
          <cell r="O95">
            <v>1</v>
          </cell>
          <cell r="P95">
            <v>30000</v>
          </cell>
          <cell r="Q95">
            <v>0</v>
          </cell>
          <cell r="R95">
            <v>0</v>
          </cell>
          <cell r="S95" t="str">
            <v>각종</v>
          </cell>
          <cell r="T95">
            <v>1</v>
          </cell>
          <cell r="U95">
            <v>30000</v>
          </cell>
          <cell r="V95">
            <v>0</v>
          </cell>
          <cell r="W95">
            <v>0</v>
          </cell>
          <cell r="X95" t="str">
            <v>각종</v>
          </cell>
          <cell r="Y95">
            <v>1</v>
          </cell>
          <cell r="Z95">
            <v>30000</v>
          </cell>
        </row>
        <row r="96">
          <cell r="B96" t="str">
            <v>지게차 보수</v>
          </cell>
          <cell r="C96" t="str">
            <v>각종</v>
          </cell>
          <cell r="D96">
            <v>1</v>
          </cell>
          <cell r="E96">
            <v>20000</v>
          </cell>
          <cell r="F96" t="str">
            <v>각종</v>
          </cell>
          <cell r="G96">
            <v>1</v>
          </cell>
          <cell r="H96">
            <v>20000</v>
          </cell>
          <cell r="I96">
            <v>0</v>
          </cell>
          <cell r="J96" t="str">
            <v>각종</v>
          </cell>
          <cell r="K96">
            <v>1</v>
          </cell>
          <cell r="L96">
            <v>20000</v>
          </cell>
          <cell r="M96">
            <v>0</v>
          </cell>
          <cell r="N96" t="str">
            <v>각종</v>
          </cell>
          <cell r="O96">
            <v>1</v>
          </cell>
          <cell r="P96">
            <v>20000</v>
          </cell>
          <cell r="Q96">
            <v>0</v>
          </cell>
          <cell r="R96">
            <v>0</v>
          </cell>
          <cell r="S96" t="str">
            <v>각종</v>
          </cell>
          <cell r="T96">
            <v>1</v>
          </cell>
          <cell r="U96">
            <v>20000</v>
          </cell>
          <cell r="V96">
            <v>0</v>
          </cell>
          <cell r="W96">
            <v>0</v>
          </cell>
          <cell r="X96" t="str">
            <v>각종</v>
          </cell>
          <cell r="Y96">
            <v>1</v>
          </cell>
          <cell r="Z96">
            <v>20000</v>
          </cell>
        </row>
        <row r="97">
          <cell r="I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I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I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7">
          <cell r="B107" t="str">
            <v>계</v>
          </cell>
          <cell r="C107">
            <v>5</v>
          </cell>
          <cell r="E107">
            <v>255000</v>
          </cell>
          <cell r="F107">
            <v>5</v>
          </cell>
          <cell r="H107">
            <v>255000</v>
          </cell>
          <cell r="I107">
            <v>0</v>
          </cell>
          <cell r="J107">
            <v>5</v>
          </cell>
          <cell r="L107">
            <v>255000</v>
          </cell>
          <cell r="M107">
            <v>0</v>
          </cell>
          <cell r="N107">
            <v>5</v>
          </cell>
          <cell r="P107">
            <v>255000</v>
          </cell>
          <cell r="Q107">
            <v>0</v>
          </cell>
          <cell r="R107">
            <v>0</v>
          </cell>
          <cell r="S107">
            <v>5</v>
          </cell>
          <cell r="U107">
            <v>255000</v>
          </cell>
          <cell r="V107">
            <v>0</v>
          </cell>
          <cell r="W107">
            <v>0</v>
          </cell>
          <cell r="X107">
            <v>5</v>
          </cell>
          <cell r="Z107">
            <v>255000</v>
          </cell>
        </row>
        <row r="108">
          <cell r="B108" t="str">
            <v>각종 검정장비 구입</v>
          </cell>
          <cell r="C108" t="str">
            <v>각종</v>
          </cell>
          <cell r="D108">
            <v>1</v>
          </cell>
          <cell r="E108">
            <v>10000</v>
          </cell>
          <cell r="F108" t="str">
            <v>각종</v>
          </cell>
          <cell r="G108">
            <v>1</v>
          </cell>
          <cell r="H108">
            <v>10000</v>
          </cell>
          <cell r="I108">
            <v>0</v>
          </cell>
          <cell r="J108" t="str">
            <v>각종</v>
          </cell>
          <cell r="K108">
            <v>1</v>
          </cell>
          <cell r="L108">
            <v>10000</v>
          </cell>
          <cell r="M108">
            <v>0</v>
          </cell>
          <cell r="N108" t="str">
            <v>각종</v>
          </cell>
          <cell r="O108">
            <v>1</v>
          </cell>
          <cell r="P108">
            <v>10000</v>
          </cell>
          <cell r="Q108">
            <v>0</v>
          </cell>
          <cell r="R108">
            <v>0</v>
          </cell>
          <cell r="S108" t="str">
            <v>각종</v>
          </cell>
          <cell r="T108">
            <v>1</v>
          </cell>
          <cell r="U108">
            <v>10000</v>
          </cell>
          <cell r="V108">
            <v>0</v>
          </cell>
          <cell r="W108">
            <v>0</v>
          </cell>
          <cell r="X108" t="str">
            <v>각종</v>
          </cell>
          <cell r="Y108">
            <v>1</v>
          </cell>
          <cell r="Z108">
            <v>10000</v>
          </cell>
        </row>
        <row r="109">
          <cell r="B109" t="str">
            <v>비품 구입</v>
          </cell>
          <cell r="C109" t="str">
            <v>각종</v>
          </cell>
          <cell r="D109">
            <v>1</v>
          </cell>
          <cell r="E109">
            <v>50000</v>
          </cell>
          <cell r="F109" t="str">
            <v>각종</v>
          </cell>
          <cell r="G109">
            <v>1</v>
          </cell>
          <cell r="H109">
            <v>50000</v>
          </cell>
          <cell r="I109">
            <v>0</v>
          </cell>
          <cell r="J109" t="str">
            <v>각종</v>
          </cell>
          <cell r="K109">
            <v>1</v>
          </cell>
          <cell r="L109">
            <v>50000</v>
          </cell>
          <cell r="M109">
            <v>0</v>
          </cell>
          <cell r="N109" t="str">
            <v>각종</v>
          </cell>
          <cell r="O109">
            <v>1</v>
          </cell>
          <cell r="P109">
            <v>50000</v>
          </cell>
          <cell r="Q109">
            <v>0</v>
          </cell>
          <cell r="R109">
            <v>0</v>
          </cell>
          <cell r="S109" t="str">
            <v>각종</v>
          </cell>
          <cell r="T109">
            <v>1</v>
          </cell>
          <cell r="U109">
            <v>50000</v>
          </cell>
          <cell r="V109">
            <v>0</v>
          </cell>
          <cell r="W109">
            <v>0</v>
          </cell>
          <cell r="X109" t="str">
            <v>각종</v>
          </cell>
          <cell r="Y109">
            <v>1</v>
          </cell>
          <cell r="Z109">
            <v>50000</v>
          </cell>
        </row>
        <row r="110">
          <cell r="B110" t="str">
            <v>수중펌프 구입</v>
          </cell>
          <cell r="C110" t="str">
            <v>각종</v>
          </cell>
          <cell r="D110">
            <v>1</v>
          </cell>
          <cell r="E110">
            <v>30000</v>
          </cell>
          <cell r="F110" t="str">
            <v>각종</v>
          </cell>
          <cell r="G110">
            <v>1</v>
          </cell>
          <cell r="H110">
            <v>30000</v>
          </cell>
          <cell r="I110">
            <v>0</v>
          </cell>
          <cell r="J110" t="str">
            <v>각종</v>
          </cell>
          <cell r="K110">
            <v>1</v>
          </cell>
          <cell r="L110">
            <v>30000</v>
          </cell>
          <cell r="M110">
            <v>0</v>
          </cell>
          <cell r="N110" t="str">
            <v>각종</v>
          </cell>
          <cell r="O110">
            <v>1</v>
          </cell>
          <cell r="P110">
            <v>30000</v>
          </cell>
          <cell r="Q110">
            <v>0</v>
          </cell>
          <cell r="R110">
            <v>0</v>
          </cell>
          <cell r="S110" t="str">
            <v>각종</v>
          </cell>
          <cell r="T110">
            <v>1</v>
          </cell>
          <cell r="U110">
            <v>30000</v>
          </cell>
          <cell r="V110">
            <v>0</v>
          </cell>
          <cell r="W110">
            <v>0</v>
          </cell>
          <cell r="X110" t="str">
            <v>각종</v>
          </cell>
          <cell r="Y110">
            <v>1</v>
          </cell>
          <cell r="Z110">
            <v>30000</v>
          </cell>
        </row>
        <row r="111">
          <cell r="B111" t="str">
            <v>체인(레버)블럭 구입</v>
          </cell>
          <cell r="C111" t="str">
            <v>각종</v>
          </cell>
          <cell r="D111">
            <v>30</v>
          </cell>
          <cell r="E111">
            <v>5060</v>
          </cell>
          <cell r="F111" t="str">
            <v>각종</v>
          </cell>
          <cell r="G111">
            <v>30</v>
          </cell>
          <cell r="H111">
            <v>5060</v>
          </cell>
          <cell r="I111">
            <v>0</v>
          </cell>
          <cell r="J111" t="str">
            <v>각종</v>
          </cell>
          <cell r="K111">
            <v>30</v>
          </cell>
          <cell r="L111">
            <v>5060</v>
          </cell>
          <cell r="M111">
            <v>0</v>
          </cell>
          <cell r="N111" t="str">
            <v>각종</v>
          </cell>
          <cell r="O111">
            <v>30</v>
          </cell>
          <cell r="P111">
            <v>5060</v>
          </cell>
          <cell r="Q111">
            <v>0</v>
          </cell>
          <cell r="R111">
            <v>0</v>
          </cell>
          <cell r="S111" t="str">
            <v>각종</v>
          </cell>
          <cell r="T111">
            <v>30</v>
          </cell>
          <cell r="U111">
            <v>5060</v>
          </cell>
          <cell r="V111">
            <v>0</v>
          </cell>
          <cell r="W111">
            <v>0</v>
          </cell>
          <cell r="X111" t="str">
            <v>각종</v>
          </cell>
          <cell r="Y111">
            <v>30</v>
          </cell>
          <cell r="Z111">
            <v>5060</v>
          </cell>
        </row>
        <row r="112">
          <cell r="B112" t="str">
            <v>복합가스 검정기(MX-4) 구입</v>
          </cell>
          <cell r="C112" t="str">
            <v>MX-4</v>
          </cell>
          <cell r="D112">
            <v>20</v>
          </cell>
          <cell r="E112">
            <v>33000</v>
          </cell>
          <cell r="F112">
            <v>0</v>
          </cell>
          <cell r="G112">
            <v>0</v>
          </cell>
          <cell r="H112">
            <v>0</v>
          </cell>
          <cell r="I112">
            <v>-33000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-33000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-33000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B113" t="str">
            <v>풍속계 구입</v>
          </cell>
          <cell r="C113" t="str">
            <v>Kestrle5500</v>
          </cell>
          <cell r="D113">
            <v>4</v>
          </cell>
          <cell r="E113">
            <v>3080</v>
          </cell>
          <cell r="F113" t="str">
            <v>Kestrle5500</v>
          </cell>
          <cell r="G113">
            <v>4</v>
          </cell>
          <cell r="H113">
            <v>3080</v>
          </cell>
          <cell r="I113">
            <v>0</v>
          </cell>
          <cell r="J113" t="str">
            <v>Kestrle5500</v>
          </cell>
          <cell r="K113">
            <v>4</v>
          </cell>
          <cell r="L113">
            <v>3080</v>
          </cell>
          <cell r="M113">
            <v>0</v>
          </cell>
          <cell r="N113" t="str">
            <v>Kestrle5500</v>
          </cell>
          <cell r="O113">
            <v>4</v>
          </cell>
          <cell r="P113">
            <v>3080</v>
          </cell>
          <cell r="Q113">
            <v>0</v>
          </cell>
          <cell r="R113">
            <v>0</v>
          </cell>
          <cell r="S113" t="str">
            <v>Kestrle5500</v>
          </cell>
          <cell r="T113">
            <v>4</v>
          </cell>
          <cell r="U113">
            <v>3080</v>
          </cell>
          <cell r="V113">
            <v>0</v>
          </cell>
          <cell r="W113">
            <v>0</v>
          </cell>
          <cell r="X113" t="str">
            <v>Kestrle5500</v>
          </cell>
          <cell r="Y113">
            <v>4</v>
          </cell>
          <cell r="Z113">
            <v>3080</v>
          </cell>
        </row>
        <row r="114">
          <cell r="B114" t="str">
            <v>에어무버 구입</v>
          </cell>
          <cell r="C114" t="str">
            <v>각종</v>
          </cell>
          <cell r="D114">
            <v>15</v>
          </cell>
          <cell r="E114">
            <v>7500</v>
          </cell>
          <cell r="F114" t="str">
            <v>각종</v>
          </cell>
          <cell r="G114">
            <v>15</v>
          </cell>
          <cell r="H114">
            <v>7500</v>
          </cell>
          <cell r="I114">
            <v>0</v>
          </cell>
          <cell r="J114" t="str">
            <v>각종</v>
          </cell>
          <cell r="K114">
            <v>15</v>
          </cell>
          <cell r="L114">
            <v>7500</v>
          </cell>
          <cell r="M114">
            <v>0</v>
          </cell>
          <cell r="N114" t="str">
            <v>각종</v>
          </cell>
          <cell r="O114">
            <v>15</v>
          </cell>
          <cell r="P114">
            <v>7500</v>
          </cell>
          <cell r="Q114">
            <v>0</v>
          </cell>
          <cell r="R114">
            <v>0</v>
          </cell>
          <cell r="S114" t="str">
            <v>각종</v>
          </cell>
          <cell r="T114">
            <v>15</v>
          </cell>
          <cell r="U114">
            <v>7500</v>
          </cell>
          <cell r="V114">
            <v>0</v>
          </cell>
          <cell r="W114">
            <v>0</v>
          </cell>
          <cell r="X114" t="str">
            <v>각종</v>
          </cell>
          <cell r="Y114">
            <v>15</v>
          </cell>
          <cell r="Z114">
            <v>7500</v>
          </cell>
        </row>
        <row r="115">
          <cell r="B115" t="str">
            <v>가스검정기센서 구입</v>
          </cell>
          <cell r="C115" t="str">
            <v>각종</v>
          </cell>
          <cell r="D115">
            <v>1</v>
          </cell>
          <cell r="E115">
            <v>17220</v>
          </cell>
          <cell r="F115" t="str">
            <v>각종</v>
          </cell>
          <cell r="G115">
            <v>1</v>
          </cell>
          <cell r="H115">
            <v>17220</v>
          </cell>
          <cell r="I115">
            <v>0</v>
          </cell>
          <cell r="J115" t="str">
            <v>각종</v>
          </cell>
          <cell r="K115">
            <v>1</v>
          </cell>
          <cell r="L115">
            <v>17220</v>
          </cell>
          <cell r="M115">
            <v>0</v>
          </cell>
          <cell r="N115" t="str">
            <v>각종</v>
          </cell>
          <cell r="O115">
            <v>1</v>
          </cell>
          <cell r="P115">
            <v>17220</v>
          </cell>
          <cell r="R115">
            <v>0</v>
          </cell>
          <cell r="S115" t="str">
            <v>각종</v>
          </cell>
          <cell r="T115">
            <v>1</v>
          </cell>
          <cell r="U115">
            <v>17220</v>
          </cell>
          <cell r="V115">
            <v>0</v>
          </cell>
          <cell r="W115">
            <v>0</v>
          </cell>
          <cell r="X115" t="str">
            <v>각종</v>
          </cell>
          <cell r="Y115">
            <v>1</v>
          </cell>
          <cell r="Z115">
            <v>17220</v>
          </cell>
        </row>
        <row r="116">
          <cell r="B116" t="str">
            <v>이산화탄소 측정기 구입</v>
          </cell>
          <cell r="C116" t="str">
            <v>co2</v>
          </cell>
          <cell r="D116">
            <v>4</v>
          </cell>
          <cell r="E116">
            <v>2020</v>
          </cell>
          <cell r="F116" t="str">
            <v>co2</v>
          </cell>
          <cell r="G116">
            <v>4</v>
          </cell>
          <cell r="H116">
            <v>2020</v>
          </cell>
          <cell r="I116">
            <v>0</v>
          </cell>
          <cell r="J116" t="str">
            <v>co2</v>
          </cell>
          <cell r="K116">
            <v>4</v>
          </cell>
          <cell r="L116">
            <v>2020</v>
          </cell>
          <cell r="M116">
            <v>0</v>
          </cell>
          <cell r="N116" t="str">
            <v>co2</v>
          </cell>
          <cell r="O116">
            <v>4</v>
          </cell>
          <cell r="P116">
            <v>2020</v>
          </cell>
          <cell r="R116">
            <v>0</v>
          </cell>
          <cell r="S116" t="str">
            <v>co2</v>
          </cell>
          <cell r="T116">
            <v>4</v>
          </cell>
          <cell r="U116">
            <v>2020</v>
          </cell>
          <cell r="V116">
            <v>0</v>
          </cell>
          <cell r="W116">
            <v>0</v>
          </cell>
          <cell r="X116" t="str">
            <v>co2</v>
          </cell>
          <cell r="Y116">
            <v>4</v>
          </cell>
          <cell r="Z116">
            <v>2020</v>
          </cell>
        </row>
        <row r="117">
          <cell r="B117" t="str">
            <v>가스감지센서 구입</v>
          </cell>
          <cell r="C117" t="str">
            <v>CH4 0~5%</v>
          </cell>
          <cell r="D117">
            <v>3</v>
          </cell>
          <cell r="E117">
            <v>29100</v>
          </cell>
          <cell r="F117" t="str">
            <v>CH4 0~5%</v>
          </cell>
          <cell r="G117">
            <v>3</v>
          </cell>
          <cell r="H117">
            <v>29100</v>
          </cell>
          <cell r="I117">
            <v>0</v>
          </cell>
          <cell r="J117" t="str">
            <v>CH4 0~5%</v>
          </cell>
          <cell r="K117">
            <v>3</v>
          </cell>
          <cell r="L117">
            <v>29100</v>
          </cell>
          <cell r="M117">
            <v>0</v>
          </cell>
          <cell r="N117" t="str">
            <v>CH4 0~5%</v>
          </cell>
          <cell r="O117">
            <v>3</v>
          </cell>
          <cell r="P117">
            <v>29100</v>
          </cell>
          <cell r="R117">
            <v>0</v>
          </cell>
          <cell r="S117" t="str">
            <v>CH4 0~5%</v>
          </cell>
          <cell r="T117">
            <v>3</v>
          </cell>
          <cell r="U117">
            <v>29100</v>
          </cell>
          <cell r="V117">
            <v>0</v>
          </cell>
          <cell r="W117">
            <v>0</v>
          </cell>
          <cell r="X117" t="str">
            <v>CH4 0~5%</v>
          </cell>
          <cell r="Y117">
            <v>3</v>
          </cell>
          <cell r="Z117">
            <v>29100</v>
          </cell>
        </row>
        <row r="118"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I119">
            <v>0</v>
          </cell>
          <cell r="M119">
            <v>0</v>
          </cell>
          <cell r="N119">
            <v>0</v>
          </cell>
          <cell r="O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6">
          <cell r="I126">
            <v>0</v>
          </cell>
          <cell r="M126">
            <v>0</v>
          </cell>
          <cell r="Q126">
            <v>0</v>
          </cell>
          <cell r="R126">
            <v>0</v>
          </cell>
          <cell r="V126">
            <v>0</v>
          </cell>
          <cell r="W126">
            <v>0</v>
          </cell>
        </row>
        <row r="127">
          <cell r="I127">
            <v>0</v>
          </cell>
          <cell r="M127">
            <v>0</v>
          </cell>
          <cell r="Q127">
            <v>0</v>
          </cell>
          <cell r="R127">
            <v>0</v>
          </cell>
          <cell r="V127">
            <v>0</v>
          </cell>
          <cell r="W127">
            <v>0</v>
          </cell>
        </row>
        <row r="128">
          <cell r="I128">
            <v>0</v>
          </cell>
          <cell r="M128">
            <v>0</v>
          </cell>
          <cell r="Q128">
            <v>0</v>
          </cell>
          <cell r="R128">
            <v>0</v>
          </cell>
          <cell r="V128">
            <v>0</v>
          </cell>
          <cell r="W128">
            <v>0</v>
          </cell>
        </row>
        <row r="129">
          <cell r="B129" t="str">
            <v>계</v>
          </cell>
          <cell r="C129">
            <v>10</v>
          </cell>
          <cell r="E129">
            <v>186980</v>
          </cell>
          <cell r="F129">
            <v>9</v>
          </cell>
          <cell r="H129">
            <v>153980</v>
          </cell>
          <cell r="I129">
            <v>-33000</v>
          </cell>
          <cell r="J129">
            <v>9</v>
          </cell>
          <cell r="L129">
            <v>153980</v>
          </cell>
          <cell r="M129">
            <v>0</v>
          </cell>
          <cell r="N129">
            <v>9</v>
          </cell>
          <cell r="P129">
            <v>153980</v>
          </cell>
          <cell r="Q129">
            <v>-33000</v>
          </cell>
          <cell r="R129">
            <v>0</v>
          </cell>
          <cell r="S129">
            <v>9</v>
          </cell>
          <cell r="U129">
            <v>153980</v>
          </cell>
          <cell r="V129">
            <v>-33000</v>
          </cell>
          <cell r="W129">
            <v>0</v>
          </cell>
          <cell r="X129">
            <v>9</v>
          </cell>
          <cell r="Z129">
            <v>153980</v>
          </cell>
        </row>
        <row r="130">
          <cell r="C130">
            <v>49</v>
          </cell>
          <cell r="E130">
            <v>3422219</v>
          </cell>
          <cell r="F130">
            <v>47</v>
          </cell>
          <cell r="H130">
            <v>3097959</v>
          </cell>
          <cell r="I130">
            <v>-324260</v>
          </cell>
          <cell r="J130">
            <v>46</v>
          </cell>
          <cell r="L130">
            <v>3082509</v>
          </cell>
          <cell r="M130">
            <v>-15450</v>
          </cell>
          <cell r="N130">
            <v>46</v>
          </cell>
          <cell r="P130">
            <v>3082509</v>
          </cell>
          <cell r="Q130">
            <v>-339710</v>
          </cell>
          <cell r="R130">
            <v>0</v>
          </cell>
          <cell r="S130">
            <v>45</v>
          </cell>
          <cell r="U130">
            <v>2858509</v>
          </cell>
          <cell r="V130">
            <v>-563710</v>
          </cell>
          <cell r="W130">
            <v>-224000</v>
          </cell>
          <cell r="X130">
            <v>44</v>
          </cell>
          <cell r="Z130">
            <v>2742893</v>
          </cell>
        </row>
        <row r="131">
          <cell r="B131" t="str">
            <v>CAD시스템(2년계약)</v>
          </cell>
          <cell r="C131" t="str">
            <v>CIVIL 3D</v>
          </cell>
          <cell r="D131">
            <v>1</v>
          </cell>
          <cell r="E131">
            <v>6600</v>
          </cell>
          <cell r="F131" t="str">
            <v>CIVIL 3D</v>
          </cell>
          <cell r="G131">
            <v>1</v>
          </cell>
          <cell r="H131">
            <v>6600</v>
          </cell>
          <cell r="I131">
            <v>0</v>
          </cell>
          <cell r="J131" t="str">
            <v>CIVIL 3D</v>
          </cell>
          <cell r="K131">
            <v>1</v>
          </cell>
          <cell r="L131">
            <v>6600</v>
          </cell>
          <cell r="M131">
            <v>0</v>
          </cell>
          <cell r="N131" t="str">
            <v>CIVIL 3D</v>
          </cell>
          <cell r="O131">
            <v>1</v>
          </cell>
          <cell r="P131">
            <v>6600</v>
          </cell>
          <cell r="S131" t="str">
            <v>CIVIL 3D</v>
          </cell>
          <cell r="T131">
            <v>1</v>
          </cell>
          <cell r="U131">
            <v>6600</v>
          </cell>
          <cell r="X131" t="str">
            <v>CIVIL 3D</v>
          </cell>
          <cell r="Y131">
            <v>1</v>
          </cell>
          <cell r="Z131">
            <v>6600</v>
          </cell>
        </row>
        <row r="132">
          <cell r="B132" t="str">
            <v>계</v>
          </cell>
          <cell r="C132">
            <v>1</v>
          </cell>
          <cell r="E132">
            <v>6600</v>
          </cell>
          <cell r="F132">
            <v>1</v>
          </cell>
          <cell r="H132">
            <v>6600</v>
          </cell>
          <cell r="I132">
            <v>0</v>
          </cell>
          <cell r="J132">
            <v>1</v>
          </cell>
          <cell r="L132">
            <v>6600</v>
          </cell>
          <cell r="M132">
            <v>0</v>
          </cell>
          <cell r="N132">
            <v>1</v>
          </cell>
          <cell r="P132">
            <v>6600</v>
          </cell>
          <cell r="Q132">
            <v>0</v>
          </cell>
          <cell r="R132">
            <v>0</v>
          </cell>
          <cell r="S132">
            <v>1</v>
          </cell>
          <cell r="U132">
            <v>6600</v>
          </cell>
          <cell r="V132">
            <v>0</v>
          </cell>
          <cell r="W132">
            <v>0</v>
          </cell>
          <cell r="X132">
            <v>1</v>
          </cell>
          <cell r="Z132">
            <v>6600</v>
          </cell>
        </row>
        <row r="133">
          <cell r="C133">
            <v>50</v>
          </cell>
          <cell r="E133">
            <v>3428819</v>
          </cell>
          <cell r="F133">
            <v>48</v>
          </cell>
          <cell r="H133">
            <v>3104559</v>
          </cell>
          <cell r="I133">
            <v>-324260</v>
          </cell>
          <cell r="J133">
            <v>47</v>
          </cell>
          <cell r="L133">
            <v>3089109</v>
          </cell>
          <cell r="M133">
            <v>-15450</v>
          </cell>
          <cell r="N133">
            <v>47</v>
          </cell>
          <cell r="P133">
            <v>3089109</v>
          </cell>
          <cell r="Q133">
            <v>-339710</v>
          </cell>
          <cell r="R133">
            <v>0</v>
          </cell>
          <cell r="S133">
            <v>46</v>
          </cell>
          <cell r="U133">
            <v>2865109</v>
          </cell>
          <cell r="V133">
            <v>-563710</v>
          </cell>
          <cell r="W133">
            <v>-224000</v>
          </cell>
          <cell r="X133">
            <v>45</v>
          </cell>
          <cell r="Z133">
            <v>2749493</v>
          </cell>
        </row>
        <row r="134">
          <cell r="I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C135">
            <v>50</v>
          </cell>
          <cell r="E135">
            <v>3428819</v>
          </cell>
          <cell r="F135">
            <v>48</v>
          </cell>
          <cell r="H135">
            <v>3104559</v>
          </cell>
          <cell r="I135">
            <v>-324260</v>
          </cell>
          <cell r="J135">
            <v>47</v>
          </cell>
          <cell r="L135">
            <v>3089109</v>
          </cell>
          <cell r="M135">
            <v>-15450</v>
          </cell>
          <cell r="N135">
            <v>47</v>
          </cell>
          <cell r="P135">
            <v>3089109</v>
          </cell>
          <cell r="Q135">
            <v>-339710</v>
          </cell>
          <cell r="R135">
            <v>0</v>
          </cell>
          <cell r="S135">
            <v>46</v>
          </cell>
          <cell r="U135">
            <v>2865109</v>
          </cell>
          <cell r="V135">
            <v>-563710</v>
          </cell>
          <cell r="W135">
            <v>-224000</v>
          </cell>
          <cell r="X135">
            <v>45</v>
          </cell>
          <cell r="Z135">
            <v>2749493</v>
          </cell>
        </row>
        <row r="137">
          <cell r="Q137">
            <v>0</v>
          </cell>
          <cell r="R137">
            <v>0</v>
          </cell>
          <cell r="V137">
            <v>0</v>
          </cell>
          <cell r="W137">
            <v>0</v>
          </cell>
        </row>
        <row r="138">
          <cell r="Q138">
            <v>0</v>
          </cell>
          <cell r="R138">
            <v>0</v>
          </cell>
          <cell r="V138">
            <v>0</v>
          </cell>
          <cell r="W138">
            <v>0</v>
          </cell>
        </row>
        <row r="139">
          <cell r="Q139">
            <v>0</v>
          </cell>
          <cell r="R139">
            <v>0</v>
          </cell>
          <cell r="V139">
            <v>0</v>
          </cell>
          <cell r="W139">
            <v>0</v>
          </cell>
        </row>
        <row r="140">
          <cell r="Q140">
            <v>0</v>
          </cell>
          <cell r="R140">
            <v>0</v>
          </cell>
          <cell r="V140">
            <v>0</v>
          </cell>
          <cell r="W140">
            <v>0</v>
          </cell>
        </row>
        <row r="141">
          <cell r="Q141">
            <v>0</v>
          </cell>
          <cell r="R141">
            <v>0</v>
          </cell>
          <cell r="V141">
            <v>0</v>
          </cell>
          <cell r="W141">
            <v>0</v>
          </cell>
        </row>
        <row r="142">
          <cell r="Q142">
            <v>0</v>
          </cell>
          <cell r="R142">
            <v>0</v>
          </cell>
          <cell r="V142">
            <v>0</v>
          </cell>
          <cell r="W142">
            <v>0</v>
          </cell>
        </row>
        <row r="143">
          <cell r="Q143">
            <v>0</v>
          </cell>
          <cell r="R143">
            <v>0</v>
          </cell>
          <cell r="V143">
            <v>0</v>
          </cell>
          <cell r="W143">
            <v>0</v>
          </cell>
        </row>
        <row r="144">
          <cell r="Q144">
            <v>0</v>
          </cell>
          <cell r="R144">
            <v>0</v>
          </cell>
          <cell r="V144">
            <v>0</v>
          </cell>
          <cell r="W144">
            <v>0</v>
          </cell>
        </row>
        <row r="145">
          <cell r="Q145">
            <v>0</v>
          </cell>
          <cell r="R145">
            <v>0</v>
          </cell>
          <cell r="V145">
            <v>0</v>
          </cell>
          <cell r="W145">
            <v>0</v>
          </cell>
        </row>
        <row r="146">
          <cell r="Q146">
            <v>0</v>
          </cell>
          <cell r="R146">
            <v>0</v>
          </cell>
          <cell r="V146">
            <v>0</v>
          </cell>
          <cell r="W146">
            <v>0</v>
          </cell>
        </row>
        <row r="147">
          <cell r="Q147">
            <v>0</v>
          </cell>
          <cell r="R147">
            <v>0</v>
          </cell>
          <cell r="V147">
            <v>0</v>
          </cell>
          <cell r="W147">
            <v>0</v>
          </cell>
        </row>
        <row r="164">
          <cell r="U164">
            <v>3873627</v>
          </cell>
        </row>
      </sheetData>
      <sheetData sheetId="16">
        <row r="6">
          <cell r="I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C7">
            <v>0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</row>
        <row r="8">
          <cell r="I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I10">
            <v>0</v>
          </cell>
          <cell r="M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 t="str">
            <v>계</v>
          </cell>
          <cell r="C11">
            <v>0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</row>
        <row r="12">
          <cell r="B12" t="str">
            <v>o 갱    도</v>
          </cell>
          <cell r="E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P12">
            <v>0</v>
          </cell>
          <cell r="Q12">
            <v>0</v>
          </cell>
          <cell r="R12">
            <v>0</v>
          </cell>
          <cell r="U12">
            <v>0</v>
          </cell>
          <cell r="V12">
            <v>0</v>
          </cell>
          <cell r="W12">
            <v>0</v>
          </cell>
          <cell r="Z12">
            <v>0</v>
          </cell>
        </row>
        <row r="15">
          <cell r="B15" t="str">
            <v>o 시 설 재</v>
          </cell>
          <cell r="E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P15">
            <v>0</v>
          </cell>
          <cell r="Q15">
            <v>0</v>
          </cell>
          <cell r="R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</row>
        <row r="16">
          <cell r="I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I17">
            <v>0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I18">
            <v>0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I19">
            <v>0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I20">
            <v>0</v>
          </cell>
          <cell r="M20">
            <v>0</v>
          </cell>
          <cell r="N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1">
          <cell r="I21">
            <v>0</v>
          </cell>
          <cell r="M21">
            <v>0</v>
          </cell>
          <cell r="N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</row>
        <row r="22">
          <cell r="I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</row>
        <row r="23">
          <cell r="I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</row>
        <row r="24">
          <cell r="I24">
            <v>0</v>
          </cell>
          <cell r="M24">
            <v>0</v>
          </cell>
          <cell r="Q24">
            <v>0</v>
          </cell>
          <cell r="R24">
            <v>0</v>
          </cell>
          <cell r="V24">
            <v>0</v>
          </cell>
          <cell r="W24">
            <v>0</v>
          </cell>
        </row>
        <row r="25">
          <cell r="I25">
            <v>0</v>
          </cell>
          <cell r="M25">
            <v>0</v>
          </cell>
          <cell r="Q25">
            <v>0</v>
          </cell>
          <cell r="R25">
            <v>0</v>
          </cell>
          <cell r="V25">
            <v>0</v>
          </cell>
          <cell r="W25">
            <v>0</v>
          </cell>
        </row>
        <row r="26">
          <cell r="B26" t="str">
            <v>o 기    타</v>
          </cell>
          <cell r="E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P26">
            <v>0</v>
          </cell>
          <cell r="Q26">
            <v>0</v>
          </cell>
          <cell r="R26">
            <v>0</v>
          </cell>
          <cell r="U26">
            <v>0</v>
          </cell>
          <cell r="V26">
            <v>0</v>
          </cell>
          <cell r="W26">
            <v>0</v>
          </cell>
          <cell r="Z26">
            <v>0</v>
          </cell>
        </row>
        <row r="27">
          <cell r="I27">
            <v>0</v>
          </cell>
          <cell r="M27">
            <v>0</v>
          </cell>
          <cell r="N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I28">
            <v>0</v>
          </cell>
          <cell r="M28">
            <v>0</v>
          </cell>
          <cell r="N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I29">
            <v>0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I30">
            <v>0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I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I32">
            <v>0</v>
          </cell>
          <cell r="M32">
            <v>0</v>
          </cell>
          <cell r="N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I33">
            <v>0</v>
          </cell>
          <cell r="M33">
            <v>0</v>
          </cell>
          <cell r="N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I34">
            <v>0</v>
          </cell>
          <cell r="M34">
            <v>0</v>
          </cell>
          <cell r="N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40"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I44">
            <v>0</v>
          </cell>
          <cell r="M44">
            <v>0</v>
          </cell>
          <cell r="Q44">
            <v>0</v>
          </cell>
          <cell r="R44">
            <v>0</v>
          </cell>
          <cell r="V44">
            <v>0</v>
          </cell>
          <cell r="W44">
            <v>0</v>
          </cell>
        </row>
        <row r="45">
          <cell r="B45" t="str">
            <v>계</v>
          </cell>
          <cell r="C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</row>
        <row r="46"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I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I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I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I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I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I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I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I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I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I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I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I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9"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I81">
            <v>0</v>
          </cell>
          <cell r="M81">
            <v>0</v>
          </cell>
          <cell r="Q81">
            <v>0</v>
          </cell>
          <cell r="R81">
            <v>0</v>
          </cell>
          <cell r="V81">
            <v>0</v>
          </cell>
          <cell r="W81">
            <v>0</v>
          </cell>
        </row>
        <row r="82">
          <cell r="I82">
            <v>0</v>
          </cell>
          <cell r="M82">
            <v>0</v>
          </cell>
          <cell r="Q82">
            <v>0</v>
          </cell>
          <cell r="R82">
            <v>0</v>
          </cell>
          <cell r="V82">
            <v>0</v>
          </cell>
          <cell r="W82">
            <v>0</v>
          </cell>
        </row>
        <row r="83">
          <cell r="B83" t="str">
            <v>계</v>
          </cell>
          <cell r="C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Z83">
            <v>0</v>
          </cell>
        </row>
        <row r="84">
          <cell r="I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I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I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I91">
            <v>0</v>
          </cell>
          <cell r="M91">
            <v>0</v>
          </cell>
          <cell r="Q91">
            <v>0</v>
          </cell>
          <cell r="R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I92">
            <v>0</v>
          </cell>
          <cell r="M92">
            <v>0</v>
          </cell>
          <cell r="Q92">
            <v>0</v>
          </cell>
          <cell r="R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I93">
            <v>0</v>
          </cell>
          <cell r="M93">
            <v>0</v>
          </cell>
          <cell r="Q93">
            <v>0</v>
          </cell>
          <cell r="R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I94">
            <v>0</v>
          </cell>
          <cell r="M94">
            <v>0</v>
          </cell>
          <cell r="Q94">
            <v>0</v>
          </cell>
          <cell r="R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I95">
            <v>0</v>
          </cell>
          <cell r="M95">
            <v>0</v>
          </cell>
          <cell r="Q95">
            <v>0</v>
          </cell>
          <cell r="R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I96">
            <v>0</v>
          </cell>
          <cell r="M96">
            <v>0</v>
          </cell>
          <cell r="Q96">
            <v>0</v>
          </cell>
          <cell r="R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계</v>
          </cell>
          <cell r="C97">
            <v>0</v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Z97">
            <v>0</v>
          </cell>
        </row>
        <row r="98">
          <cell r="I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I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14">
          <cell r="I114">
            <v>0</v>
          </cell>
          <cell r="M114">
            <v>0</v>
          </cell>
          <cell r="Q114">
            <v>0</v>
          </cell>
          <cell r="R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B115" t="str">
            <v>계</v>
          </cell>
          <cell r="C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C116">
            <v>0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B118" t="str">
            <v>계</v>
          </cell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C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C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</sheetData>
      <sheetData sheetId="17">
        <row r="6">
          <cell r="I6">
            <v>0</v>
          </cell>
          <cell r="M6">
            <v>0</v>
          </cell>
          <cell r="Q6">
            <v>0</v>
          </cell>
          <cell r="R6">
            <v>0</v>
          </cell>
          <cell r="V6">
            <v>0</v>
          </cell>
          <cell r="W6">
            <v>0</v>
          </cell>
        </row>
        <row r="7">
          <cell r="B7" t="str">
            <v>계</v>
          </cell>
          <cell r="C7">
            <v>0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N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Z7">
            <v>0</v>
          </cell>
        </row>
        <row r="8">
          <cell r="B8" t="str">
            <v>사택 보수</v>
          </cell>
          <cell r="C8" t="str">
            <v>각종</v>
          </cell>
          <cell r="D8" t="str">
            <v>1식</v>
          </cell>
          <cell r="E8">
            <v>10000</v>
          </cell>
          <cell r="F8" t="str">
            <v>각종</v>
          </cell>
          <cell r="G8" t="str">
            <v>1식</v>
          </cell>
          <cell r="H8">
            <v>10000</v>
          </cell>
          <cell r="I8">
            <v>0</v>
          </cell>
          <cell r="J8" t="str">
            <v>각종</v>
          </cell>
          <cell r="K8" t="str">
            <v>1식</v>
          </cell>
          <cell r="L8">
            <v>10000</v>
          </cell>
          <cell r="M8">
            <v>0</v>
          </cell>
          <cell r="N8" t="str">
            <v>각종</v>
          </cell>
          <cell r="O8" t="str">
            <v>1식</v>
          </cell>
          <cell r="P8">
            <v>10000</v>
          </cell>
          <cell r="Q8">
            <v>0</v>
          </cell>
          <cell r="R8">
            <v>0</v>
          </cell>
          <cell r="U8">
            <v>0</v>
          </cell>
          <cell r="V8">
            <v>-10000</v>
          </cell>
          <cell r="W8">
            <v>-10000</v>
          </cell>
          <cell r="X8">
            <v>0</v>
          </cell>
          <cell r="Y8">
            <v>0</v>
          </cell>
          <cell r="Z8">
            <v>0</v>
          </cell>
        </row>
        <row r="9">
          <cell r="I9">
            <v>0</v>
          </cell>
          <cell r="M9">
            <v>0</v>
          </cell>
          <cell r="Q9">
            <v>0</v>
          </cell>
          <cell r="R9">
            <v>0</v>
          </cell>
          <cell r="V9">
            <v>0</v>
          </cell>
          <cell r="W9">
            <v>0</v>
          </cell>
        </row>
        <row r="10">
          <cell r="B10" t="str">
            <v>계</v>
          </cell>
          <cell r="C10">
            <v>1</v>
          </cell>
          <cell r="E10">
            <v>10000</v>
          </cell>
          <cell r="F10">
            <v>1</v>
          </cell>
          <cell r="H10">
            <v>10000</v>
          </cell>
          <cell r="I10">
            <v>0</v>
          </cell>
          <cell r="J10">
            <v>1</v>
          </cell>
          <cell r="L10">
            <v>10000</v>
          </cell>
          <cell r="M10">
            <v>0</v>
          </cell>
          <cell r="N10">
            <v>1</v>
          </cell>
          <cell r="P10">
            <v>10000</v>
          </cell>
          <cell r="Q10">
            <v>0</v>
          </cell>
          <cell r="R10">
            <v>0</v>
          </cell>
          <cell r="S10">
            <v>0</v>
          </cell>
          <cell r="U10">
            <v>0</v>
          </cell>
          <cell r="V10">
            <v>-10000</v>
          </cell>
          <cell r="W10">
            <v>-10000</v>
          </cell>
          <cell r="X10">
            <v>0</v>
          </cell>
          <cell r="Z10">
            <v>0</v>
          </cell>
        </row>
        <row r="11">
          <cell r="B11" t="str">
            <v>o 갱    도</v>
          </cell>
          <cell r="E11">
            <v>0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P11">
            <v>0</v>
          </cell>
          <cell r="Q11">
            <v>0</v>
          </cell>
          <cell r="R11">
            <v>0</v>
          </cell>
          <cell r="U11">
            <v>0</v>
          </cell>
          <cell r="V11">
            <v>0</v>
          </cell>
          <cell r="W11">
            <v>0</v>
          </cell>
          <cell r="Z11">
            <v>0</v>
          </cell>
        </row>
        <row r="12">
          <cell r="I12">
            <v>0</v>
          </cell>
          <cell r="M12">
            <v>0</v>
          </cell>
          <cell r="Q12">
            <v>0</v>
          </cell>
          <cell r="R12">
            <v>0</v>
          </cell>
          <cell r="V12">
            <v>0</v>
          </cell>
          <cell r="W12">
            <v>0</v>
          </cell>
        </row>
        <row r="13">
          <cell r="I13">
            <v>0</v>
          </cell>
          <cell r="M13">
            <v>0</v>
          </cell>
          <cell r="Q13">
            <v>0</v>
          </cell>
          <cell r="R13">
            <v>0</v>
          </cell>
          <cell r="V13">
            <v>0</v>
          </cell>
          <cell r="W13">
            <v>0</v>
          </cell>
        </row>
        <row r="14">
          <cell r="B14" t="str">
            <v>o 시 설 재</v>
          </cell>
          <cell r="E14">
            <v>0</v>
          </cell>
          <cell r="H14">
            <v>0</v>
          </cell>
          <cell r="I14">
            <v>0</v>
          </cell>
          <cell r="L14">
            <v>0</v>
          </cell>
          <cell r="M14">
            <v>0</v>
          </cell>
          <cell r="P14">
            <v>0</v>
          </cell>
          <cell r="Q14">
            <v>0</v>
          </cell>
          <cell r="R14">
            <v>0</v>
          </cell>
          <cell r="U14">
            <v>0</v>
          </cell>
          <cell r="V14">
            <v>0</v>
          </cell>
          <cell r="W14">
            <v>0</v>
          </cell>
          <cell r="Z14">
            <v>0</v>
          </cell>
        </row>
        <row r="15">
          <cell r="I15">
            <v>0</v>
          </cell>
          <cell r="M15">
            <v>0</v>
          </cell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I16">
            <v>0</v>
          </cell>
          <cell r="M16">
            <v>0</v>
          </cell>
          <cell r="Q16">
            <v>0</v>
          </cell>
          <cell r="R16">
            <v>0</v>
          </cell>
          <cell r="V16">
            <v>0</v>
          </cell>
          <cell r="W16">
            <v>0</v>
          </cell>
        </row>
        <row r="17">
          <cell r="B17" t="str">
            <v>o 기    타</v>
          </cell>
          <cell r="E17">
            <v>30000</v>
          </cell>
          <cell r="H17">
            <v>30000</v>
          </cell>
          <cell r="I17">
            <v>0</v>
          </cell>
          <cell r="L17">
            <v>30000</v>
          </cell>
          <cell r="M17">
            <v>0</v>
          </cell>
          <cell r="P17">
            <v>30000</v>
          </cell>
          <cell r="Q17">
            <v>0</v>
          </cell>
          <cell r="R17">
            <v>0</v>
          </cell>
          <cell r="U17">
            <v>30000</v>
          </cell>
          <cell r="V17">
            <v>0</v>
          </cell>
          <cell r="W17">
            <v>0</v>
          </cell>
          <cell r="Z17">
            <v>30000</v>
          </cell>
        </row>
        <row r="18">
          <cell r="B18" t="str">
            <v>세륜기 보수(통합)</v>
          </cell>
          <cell r="C18" t="str">
            <v>각종</v>
          </cell>
          <cell r="D18" t="str">
            <v>1식</v>
          </cell>
          <cell r="E18">
            <v>30000</v>
          </cell>
          <cell r="F18" t="str">
            <v>각종</v>
          </cell>
          <cell r="G18" t="str">
            <v>1식</v>
          </cell>
          <cell r="H18">
            <v>30000</v>
          </cell>
          <cell r="I18">
            <v>0</v>
          </cell>
          <cell r="J18" t="str">
            <v>각종</v>
          </cell>
          <cell r="K18" t="str">
            <v>1식</v>
          </cell>
          <cell r="L18">
            <v>30000</v>
          </cell>
          <cell r="M18">
            <v>0</v>
          </cell>
          <cell r="N18" t="str">
            <v>각종</v>
          </cell>
          <cell r="O18" t="str">
            <v>1식</v>
          </cell>
          <cell r="P18">
            <v>30000</v>
          </cell>
          <cell r="Q18">
            <v>0</v>
          </cell>
          <cell r="R18">
            <v>0</v>
          </cell>
          <cell r="S18" t="str">
            <v>각종</v>
          </cell>
          <cell r="T18" t="str">
            <v>1식</v>
          </cell>
          <cell r="U18">
            <v>30000</v>
          </cell>
          <cell r="V18">
            <v>0</v>
          </cell>
          <cell r="W18">
            <v>0</v>
          </cell>
          <cell r="X18" t="str">
            <v>각종</v>
          </cell>
          <cell r="Y18" t="str">
            <v>1식</v>
          </cell>
          <cell r="Z18">
            <v>30000</v>
          </cell>
        </row>
        <row r="19">
          <cell r="I19">
            <v>0</v>
          </cell>
          <cell r="M19">
            <v>0</v>
          </cell>
          <cell r="Q19">
            <v>0</v>
          </cell>
          <cell r="R19">
            <v>0</v>
          </cell>
          <cell r="V19">
            <v>0</v>
          </cell>
          <cell r="W19">
            <v>0</v>
          </cell>
        </row>
        <row r="20">
          <cell r="B20" t="str">
            <v>계</v>
          </cell>
          <cell r="C20">
            <v>1</v>
          </cell>
          <cell r="E20">
            <v>30000</v>
          </cell>
          <cell r="F20">
            <v>1</v>
          </cell>
          <cell r="H20">
            <v>30000</v>
          </cell>
          <cell r="I20">
            <v>0</v>
          </cell>
          <cell r="J20">
            <v>1</v>
          </cell>
          <cell r="L20">
            <v>30000</v>
          </cell>
          <cell r="M20">
            <v>0</v>
          </cell>
          <cell r="N20">
            <v>1</v>
          </cell>
          <cell r="P20">
            <v>30000</v>
          </cell>
          <cell r="Q20">
            <v>0</v>
          </cell>
          <cell r="R20">
            <v>0</v>
          </cell>
          <cell r="S20">
            <v>1</v>
          </cell>
          <cell r="U20">
            <v>30000</v>
          </cell>
          <cell r="V20">
            <v>0</v>
          </cell>
          <cell r="W20">
            <v>0</v>
          </cell>
          <cell r="X20">
            <v>1</v>
          </cell>
          <cell r="Z20">
            <v>30000</v>
          </cell>
        </row>
        <row r="21">
          <cell r="B21" t="str">
            <v>업무전산화(통합)</v>
          </cell>
          <cell r="C21" t="str">
            <v>각종</v>
          </cell>
          <cell r="D21" t="str">
            <v>1식</v>
          </cell>
          <cell r="E21">
            <v>31750</v>
          </cell>
          <cell r="F21" t="str">
            <v>각종</v>
          </cell>
          <cell r="G21" t="str">
            <v>1식</v>
          </cell>
          <cell r="H21">
            <v>31750</v>
          </cell>
          <cell r="I21">
            <v>0</v>
          </cell>
          <cell r="J21" t="str">
            <v>각종</v>
          </cell>
          <cell r="K21" t="str">
            <v>1식</v>
          </cell>
          <cell r="L21">
            <v>31750</v>
          </cell>
          <cell r="M21">
            <v>0</v>
          </cell>
          <cell r="N21" t="str">
            <v>각종</v>
          </cell>
          <cell r="O21" t="str">
            <v>1식</v>
          </cell>
          <cell r="P21">
            <v>31750</v>
          </cell>
          <cell r="Q21">
            <v>0</v>
          </cell>
          <cell r="R21">
            <v>0</v>
          </cell>
          <cell r="S21" t="str">
            <v>각종</v>
          </cell>
          <cell r="T21" t="str">
            <v>1식</v>
          </cell>
          <cell r="U21">
            <v>31750</v>
          </cell>
          <cell r="V21">
            <v>0</v>
          </cell>
          <cell r="W21">
            <v>0</v>
          </cell>
          <cell r="X21" t="str">
            <v>각종</v>
          </cell>
          <cell r="Y21" t="str">
            <v>1식</v>
          </cell>
          <cell r="Z21">
            <v>31750</v>
          </cell>
        </row>
        <row r="22">
          <cell r="B22" t="str">
            <v>네트워크 장비 보강</v>
          </cell>
          <cell r="C22" t="str">
            <v>각종</v>
          </cell>
          <cell r="D22" t="str">
            <v>1식</v>
          </cell>
          <cell r="E22">
            <v>80000</v>
          </cell>
          <cell r="F22" t="str">
            <v>각종</v>
          </cell>
          <cell r="G22" t="str">
            <v>1식</v>
          </cell>
          <cell r="H22">
            <v>80000</v>
          </cell>
          <cell r="I22">
            <v>0</v>
          </cell>
          <cell r="J22" t="str">
            <v>각종</v>
          </cell>
          <cell r="K22" t="str">
            <v>1식</v>
          </cell>
          <cell r="L22">
            <v>80000</v>
          </cell>
          <cell r="M22">
            <v>0</v>
          </cell>
          <cell r="N22" t="str">
            <v>각종</v>
          </cell>
          <cell r="O22" t="str">
            <v>1식</v>
          </cell>
          <cell r="P22">
            <v>80000</v>
          </cell>
          <cell r="Q22">
            <v>0</v>
          </cell>
          <cell r="R22">
            <v>0</v>
          </cell>
          <cell r="S22" t="str">
            <v>각종</v>
          </cell>
          <cell r="T22" t="str">
            <v>1식</v>
          </cell>
          <cell r="U22">
            <v>80000</v>
          </cell>
          <cell r="V22">
            <v>0</v>
          </cell>
          <cell r="W22">
            <v>0</v>
          </cell>
          <cell r="X22" t="str">
            <v>각종</v>
          </cell>
          <cell r="Y22" t="str">
            <v>1식</v>
          </cell>
          <cell r="Z22">
            <v>80000</v>
          </cell>
        </row>
        <row r="23">
          <cell r="B23" t="str">
            <v>서버 이중화</v>
          </cell>
          <cell r="C23" t="str">
            <v>각종</v>
          </cell>
          <cell r="D23" t="str">
            <v>1식</v>
          </cell>
          <cell r="E23">
            <v>85000</v>
          </cell>
          <cell r="F23" t="str">
            <v>각종</v>
          </cell>
          <cell r="G23" t="str">
            <v>1식</v>
          </cell>
          <cell r="H23">
            <v>85000</v>
          </cell>
          <cell r="I23">
            <v>0</v>
          </cell>
          <cell r="J23" t="str">
            <v>각종</v>
          </cell>
          <cell r="K23" t="str">
            <v>1식</v>
          </cell>
          <cell r="L23">
            <v>85000</v>
          </cell>
          <cell r="M23">
            <v>0</v>
          </cell>
          <cell r="N23" t="str">
            <v>각종</v>
          </cell>
          <cell r="O23" t="str">
            <v>1식</v>
          </cell>
          <cell r="P23">
            <v>85000</v>
          </cell>
          <cell r="Q23">
            <v>0</v>
          </cell>
          <cell r="R23">
            <v>0</v>
          </cell>
          <cell r="S23" t="str">
            <v>각종</v>
          </cell>
          <cell r="T23" t="str">
            <v>1식</v>
          </cell>
          <cell r="U23">
            <v>85000</v>
          </cell>
          <cell r="V23">
            <v>0</v>
          </cell>
          <cell r="W23">
            <v>0</v>
          </cell>
          <cell r="X23" t="str">
            <v>각종</v>
          </cell>
          <cell r="Y23" t="str">
            <v>1식</v>
          </cell>
          <cell r="Z23">
            <v>85000</v>
          </cell>
        </row>
        <row r="24">
          <cell r="B24" t="str">
            <v>정보보안 장비 보강</v>
          </cell>
          <cell r="C24" t="str">
            <v>각종</v>
          </cell>
          <cell r="D24" t="str">
            <v>1식</v>
          </cell>
          <cell r="E24">
            <v>148000</v>
          </cell>
          <cell r="F24" t="str">
            <v>각종</v>
          </cell>
          <cell r="G24" t="str">
            <v>1식</v>
          </cell>
          <cell r="H24">
            <v>148000</v>
          </cell>
          <cell r="I24">
            <v>0</v>
          </cell>
          <cell r="J24" t="str">
            <v>각종</v>
          </cell>
          <cell r="K24" t="str">
            <v>1식</v>
          </cell>
          <cell r="L24">
            <v>148000</v>
          </cell>
          <cell r="M24">
            <v>0</v>
          </cell>
          <cell r="N24" t="str">
            <v>각종</v>
          </cell>
          <cell r="O24" t="str">
            <v>1식</v>
          </cell>
          <cell r="P24">
            <v>148000</v>
          </cell>
          <cell r="Q24">
            <v>0</v>
          </cell>
          <cell r="R24">
            <v>0</v>
          </cell>
          <cell r="S24" t="str">
            <v>각종</v>
          </cell>
          <cell r="T24" t="str">
            <v>1식</v>
          </cell>
          <cell r="U24">
            <v>148000</v>
          </cell>
          <cell r="V24">
            <v>0</v>
          </cell>
          <cell r="W24">
            <v>0</v>
          </cell>
          <cell r="X24" t="str">
            <v>각종</v>
          </cell>
          <cell r="Y24" t="str">
            <v>1식</v>
          </cell>
          <cell r="Z24">
            <v>148000</v>
          </cell>
        </row>
        <row r="25">
          <cell r="B25" t="str">
            <v>개인정보 장비 보강</v>
          </cell>
          <cell r="C25" t="str">
            <v>각종</v>
          </cell>
          <cell r="D25" t="str">
            <v>1식</v>
          </cell>
          <cell r="E25">
            <v>95000</v>
          </cell>
          <cell r="F25" t="str">
            <v>각종</v>
          </cell>
          <cell r="G25" t="str">
            <v>1식</v>
          </cell>
          <cell r="H25">
            <v>95000</v>
          </cell>
          <cell r="I25">
            <v>0</v>
          </cell>
          <cell r="J25" t="str">
            <v>각종</v>
          </cell>
          <cell r="K25" t="str">
            <v>1식</v>
          </cell>
          <cell r="L25">
            <v>95000</v>
          </cell>
          <cell r="M25">
            <v>0</v>
          </cell>
          <cell r="N25" t="str">
            <v>각종</v>
          </cell>
          <cell r="O25" t="str">
            <v>1식</v>
          </cell>
          <cell r="P25">
            <v>95000</v>
          </cell>
          <cell r="Q25">
            <v>0</v>
          </cell>
          <cell r="R25">
            <v>0</v>
          </cell>
          <cell r="S25" t="str">
            <v>각종</v>
          </cell>
          <cell r="T25" t="str">
            <v>1식</v>
          </cell>
          <cell r="U25">
            <v>95000</v>
          </cell>
          <cell r="V25">
            <v>0</v>
          </cell>
          <cell r="W25">
            <v>0</v>
          </cell>
          <cell r="X25" t="str">
            <v>각종</v>
          </cell>
          <cell r="Y25" t="str">
            <v>1식</v>
          </cell>
          <cell r="Z25">
            <v>95000</v>
          </cell>
        </row>
        <row r="26">
          <cell r="V26">
            <v>0</v>
          </cell>
          <cell r="W26">
            <v>0</v>
          </cell>
        </row>
        <row r="27">
          <cell r="V27">
            <v>0</v>
          </cell>
          <cell r="W27">
            <v>0</v>
          </cell>
        </row>
        <row r="28">
          <cell r="V28">
            <v>0</v>
          </cell>
          <cell r="W28">
            <v>0</v>
          </cell>
        </row>
        <row r="29">
          <cell r="V29">
            <v>0</v>
          </cell>
          <cell r="W29">
            <v>0</v>
          </cell>
        </row>
        <row r="30">
          <cell r="V30">
            <v>0</v>
          </cell>
          <cell r="W30">
            <v>0</v>
          </cell>
        </row>
        <row r="31"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계</v>
          </cell>
          <cell r="C32">
            <v>5</v>
          </cell>
          <cell r="E32">
            <v>439750</v>
          </cell>
          <cell r="F32">
            <v>5</v>
          </cell>
          <cell r="H32">
            <v>439750</v>
          </cell>
          <cell r="I32">
            <v>0</v>
          </cell>
          <cell r="J32">
            <v>5</v>
          </cell>
          <cell r="L32">
            <v>439750</v>
          </cell>
          <cell r="M32">
            <v>0</v>
          </cell>
          <cell r="N32">
            <v>5</v>
          </cell>
          <cell r="P32">
            <v>439750</v>
          </cell>
          <cell r="Q32">
            <v>0</v>
          </cell>
          <cell r="R32">
            <v>0</v>
          </cell>
          <cell r="S32">
            <v>5</v>
          </cell>
          <cell r="U32">
            <v>439750</v>
          </cell>
          <cell r="V32">
            <v>0</v>
          </cell>
          <cell r="W32">
            <v>0</v>
          </cell>
          <cell r="X32">
            <v>5</v>
          </cell>
          <cell r="Z32">
            <v>439750</v>
          </cell>
        </row>
        <row r="33">
          <cell r="B33" t="str">
            <v>친환경 차량 구매</v>
          </cell>
          <cell r="C33" t="str">
            <v>각종</v>
          </cell>
          <cell r="D33">
            <v>4</v>
          </cell>
          <cell r="E33">
            <v>163984</v>
          </cell>
          <cell r="F33" t="str">
            <v>각종</v>
          </cell>
          <cell r="G33">
            <v>4</v>
          </cell>
          <cell r="H33">
            <v>163984</v>
          </cell>
          <cell r="I33">
            <v>0</v>
          </cell>
          <cell r="J33" t="str">
            <v>각종</v>
          </cell>
          <cell r="K33">
            <v>4</v>
          </cell>
          <cell r="L33">
            <v>148894</v>
          </cell>
          <cell r="M33">
            <v>-15090</v>
          </cell>
          <cell r="N33" t="str">
            <v>각종</v>
          </cell>
          <cell r="O33">
            <v>4</v>
          </cell>
          <cell r="P33">
            <v>148894</v>
          </cell>
          <cell r="Q33">
            <v>-15090</v>
          </cell>
          <cell r="R33">
            <v>-15090</v>
          </cell>
          <cell r="S33" t="str">
            <v>각종</v>
          </cell>
          <cell r="T33">
            <v>2</v>
          </cell>
          <cell r="U33">
            <v>81992</v>
          </cell>
          <cell r="V33">
            <v>-81992</v>
          </cell>
          <cell r="W33">
            <v>-66902</v>
          </cell>
          <cell r="X33" t="str">
            <v>각종</v>
          </cell>
          <cell r="Y33">
            <v>2</v>
          </cell>
          <cell r="Z33">
            <v>81992</v>
          </cell>
        </row>
        <row r="34">
          <cell r="B34" t="str">
            <v>중기 보수</v>
          </cell>
          <cell r="C34" t="str">
            <v>각종</v>
          </cell>
          <cell r="D34" t="str">
            <v>1식</v>
          </cell>
          <cell r="E34">
            <v>30000</v>
          </cell>
          <cell r="F34" t="str">
            <v>각종</v>
          </cell>
          <cell r="G34" t="str">
            <v>1식</v>
          </cell>
          <cell r="H34">
            <v>30000</v>
          </cell>
          <cell r="J34" t="str">
            <v>각종</v>
          </cell>
          <cell r="K34" t="str">
            <v>1식</v>
          </cell>
          <cell r="L34">
            <v>30000</v>
          </cell>
          <cell r="N34" t="str">
            <v>각종</v>
          </cell>
          <cell r="O34" t="str">
            <v>1식</v>
          </cell>
          <cell r="P34">
            <v>30000</v>
          </cell>
          <cell r="S34" t="str">
            <v>각종</v>
          </cell>
          <cell r="T34" t="str">
            <v>1식</v>
          </cell>
          <cell r="U34">
            <v>30000</v>
          </cell>
          <cell r="V34">
            <v>0</v>
          </cell>
          <cell r="W34">
            <v>0</v>
          </cell>
          <cell r="X34" t="str">
            <v>각종</v>
          </cell>
          <cell r="Y34" t="str">
            <v>1식</v>
          </cell>
          <cell r="Z34">
            <v>30000</v>
          </cell>
        </row>
        <row r="35">
          <cell r="B35" t="str">
            <v>계</v>
          </cell>
          <cell r="C35">
            <v>2</v>
          </cell>
          <cell r="E35">
            <v>193984</v>
          </cell>
          <cell r="F35">
            <v>2</v>
          </cell>
          <cell r="H35">
            <v>193984</v>
          </cell>
          <cell r="I35">
            <v>0</v>
          </cell>
          <cell r="J35">
            <v>2</v>
          </cell>
          <cell r="L35">
            <v>178894</v>
          </cell>
          <cell r="M35">
            <v>-15090</v>
          </cell>
          <cell r="N35">
            <v>2</v>
          </cell>
          <cell r="P35">
            <v>178894</v>
          </cell>
          <cell r="Q35">
            <v>-15090</v>
          </cell>
          <cell r="R35">
            <v>-15090</v>
          </cell>
          <cell r="S35">
            <v>2</v>
          </cell>
          <cell r="U35">
            <v>111992</v>
          </cell>
          <cell r="V35">
            <v>-81992</v>
          </cell>
          <cell r="W35">
            <v>-66902</v>
          </cell>
          <cell r="X35">
            <v>2</v>
          </cell>
          <cell r="Z35">
            <v>111992</v>
          </cell>
        </row>
        <row r="36">
          <cell r="B36" t="str">
            <v>비품 구입</v>
          </cell>
          <cell r="C36" t="str">
            <v>각종</v>
          </cell>
          <cell r="D36" t="str">
            <v>1식</v>
          </cell>
          <cell r="E36">
            <v>20000</v>
          </cell>
          <cell r="F36" t="str">
            <v>각종</v>
          </cell>
          <cell r="G36" t="str">
            <v>1식</v>
          </cell>
          <cell r="H36">
            <v>20000</v>
          </cell>
          <cell r="I36">
            <v>0</v>
          </cell>
          <cell r="J36" t="str">
            <v>각종</v>
          </cell>
          <cell r="K36" t="str">
            <v>1식</v>
          </cell>
          <cell r="L36">
            <v>20000</v>
          </cell>
          <cell r="M36">
            <v>0</v>
          </cell>
          <cell r="N36" t="str">
            <v>각종</v>
          </cell>
          <cell r="O36" t="str">
            <v>1식</v>
          </cell>
          <cell r="P36">
            <v>20000</v>
          </cell>
          <cell r="Q36">
            <v>0</v>
          </cell>
          <cell r="R36">
            <v>0</v>
          </cell>
          <cell r="S36" t="str">
            <v>각종</v>
          </cell>
          <cell r="T36" t="str">
            <v>1식</v>
          </cell>
          <cell r="U36">
            <v>20000</v>
          </cell>
          <cell r="V36">
            <v>0</v>
          </cell>
          <cell r="W36">
            <v>0</v>
          </cell>
          <cell r="X36" t="str">
            <v>각종</v>
          </cell>
          <cell r="Y36" t="str">
            <v>1식</v>
          </cell>
          <cell r="Z36">
            <v>20000</v>
          </cell>
        </row>
        <row r="38"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 t="str">
            <v>계</v>
          </cell>
          <cell r="C40">
            <v>1</v>
          </cell>
          <cell r="E40">
            <v>20000</v>
          </cell>
          <cell r="F40">
            <v>1</v>
          </cell>
          <cell r="H40">
            <v>20000</v>
          </cell>
          <cell r="I40">
            <v>0</v>
          </cell>
          <cell r="J40">
            <v>1</v>
          </cell>
          <cell r="L40">
            <v>20000</v>
          </cell>
          <cell r="M40">
            <v>0</v>
          </cell>
          <cell r="N40">
            <v>1</v>
          </cell>
          <cell r="P40">
            <v>20000</v>
          </cell>
          <cell r="Q40">
            <v>0</v>
          </cell>
          <cell r="R40">
            <v>0</v>
          </cell>
          <cell r="S40">
            <v>1</v>
          </cell>
          <cell r="U40">
            <v>20000</v>
          </cell>
          <cell r="V40">
            <v>0</v>
          </cell>
          <cell r="W40">
            <v>0</v>
          </cell>
          <cell r="X40">
            <v>1</v>
          </cell>
          <cell r="Z40">
            <v>20000</v>
          </cell>
        </row>
        <row r="41">
          <cell r="C41">
            <v>10</v>
          </cell>
          <cell r="E41">
            <v>693734</v>
          </cell>
          <cell r="F41">
            <v>10</v>
          </cell>
          <cell r="H41">
            <v>693734</v>
          </cell>
          <cell r="I41">
            <v>0</v>
          </cell>
          <cell r="J41">
            <v>10</v>
          </cell>
          <cell r="L41">
            <v>678644</v>
          </cell>
          <cell r="M41">
            <v>-15090</v>
          </cell>
          <cell r="N41">
            <v>10</v>
          </cell>
          <cell r="P41">
            <v>678644</v>
          </cell>
          <cell r="Q41">
            <v>-15090</v>
          </cell>
          <cell r="R41">
            <v>-15090</v>
          </cell>
          <cell r="S41">
            <v>9</v>
          </cell>
          <cell r="U41">
            <v>601742</v>
          </cell>
          <cell r="V41">
            <v>-91992</v>
          </cell>
          <cell r="W41">
            <v>-76902</v>
          </cell>
          <cell r="X41">
            <v>9</v>
          </cell>
          <cell r="Z41">
            <v>601742</v>
          </cell>
        </row>
        <row r="42">
          <cell r="B42" t="str">
            <v>소프트웨어 구입</v>
          </cell>
          <cell r="C42" t="str">
            <v>각종</v>
          </cell>
          <cell r="D42">
            <v>1</v>
          </cell>
          <cell r="E42">
            <v>55000</v>
          </cell>
          <cell r="F42" t="str">
            <v>각종</v>
          </cell>
          <cell r="G42">
            <v>1</v>
          </cell>
          <cell r="H42">
            <v>55000</v>
          </cell>
          <cell r="I42">
            <v>0</v>
          </cell>
          <cell r="J42" t="str">
            <v>각종</v>
          </cell>
          <cell r="K42">
            <v>1</v>
          </cell>
          <cell r="L42">
            <v>55000</v>
          </cell>
          <cell r="M42">
            <v>0</v>
          </cell>
          <cell r="N42" t="str">
            <v>각종</v>
          </cell>
          <cell r="O42">
            <v>1</v>
          </cell>
          <cell r="P42">
            <v>55000</v>
          </cell>
          <cell r="Q42">
            <v>0</v>
          </cell>
          <cell r="R42">
            <v>0</v>
          </cell>
          <cell r="S42" t="str">
            <v>각종</v>
          </cell>
          <cell r="T42">
            <v>1</v>
          </cell>
          <cell r="U42">
            <v>55000</v>
          </cell>
          <cell r="V42">
            <v>0</v>
          </cell>
          <cell r="W42">
            <v>0</v>
          </cell>
          <cell r="X42" t="str">
            <v>각종</v>
          </cell>
          <cell r="Y42">
            <v>1</v>
          </cell>
          <cell r="Z42">
            <v>55000</v>
          </cell>
        </row>
        <row r="43"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 t="str">
            <v>계</v>
          </cell>
          <cell r="C45">
            <v>1</v>
          </cell>
          <cell r="E45">
            <v>55000</v>
          </cell>
          <cell r="F45">
            <v>1</v>
          </cell>
          <cell r="H45">
            <v>55000</v>
          </cell>
          <cell r="I45">
            <v>0</v>
          </cell>
          <cell r="J45">
            <v>1</v>
          </cell>
          <cell r="L45">
            <v>55000</v>
          </cell>
          <cell r="M45">
            <v>0</v>
          </cell>
          <cell r="N45">
            <v>1</v>
          </cell>
          <cell r="P45">
            <v>55000</v>
          </cell>
          <cell r="Q45">
            <v>0</v>
          </cell>
          <cell r="R45">
            <v>0</v>
          </cell>
          <cell r="S45">
            <v>1</v>
          </cell>
          <cell r="U45">
            <v>55000</v>
          </cell>
          <cell r="V45">
            <v>0</v>
          </cell>
          <cell r="W45">
            <v>0</v>
          </cell>
          <cell r="X45">
            <v>1</v>
          </cell>
          <cell r="Z45">
            <v>55000</v>
          </cell>
        </row>
        <row r="46">
          <cell r="C46">
            <v>11</v>
          </cell>
          <cell r="E46">
            <v>748734</v>
          </cell>
          <cell r="F46">
            <v>11</v>
          </cell>
          <cell r="H46">
            <v>748734</v>
          </cell>
          <cell r="I46">
            <v>0</v>
          </cell>
          <cell r="J46">
            <v>11</v>
          </cell>
          <cell r="L46">
            <v>733644</v>
          </cell>
          <cell r="M46">
            <v>-15090</v>
          </cell>
          <cell r="N46">
            <v>11</v>
          </cell>
          <cell r="P46">
            <v>733644</v>
          </cell>
          <cell r="Q46">
            <v>-15090</v>
          </cell>
          <cell r="R46">
            <v>-15090</v>
          </cell>
          <cell r="S46">
            <v>10</v>
          </cell>
          <cell r="U46">
            <v>656742</v>
          </cell>
          <cell r="V46">
            <v>-91992</v>
          </cell>
          <cell r="W46">
            <v>-76902</v>
          </cell>
          <cell r="X46">
            <v>10</v>
          </cell>
          <cell r="Z46">
            <v>656742</v>
          </cell>
        </row>
        <row r="47">
          <cell r="B47" t="str">
            <v>사택 임차보증금</v>
          </cell>
          <cell r="C47" t="str">
            <v>각종</v>
          </cell>
          <cell r="D47" t="str">
            <v>6채</v>
          </cell>
          <cell r="E47">
            <v>50874</v>
          </cell>
          <cell r="F47" t="str">
            <v>각종</v>
          </cell>
          <cell r="G47" t="str">
            <v>6채</v>
          </cell>
          <cell r="H47">
            <v>50874</v>
          </cell>
          <cell r="I47">
            <v>0</v>
          </cell>
          <cell r="J47" t="str">
            <v>각종</v>
          </cell>
          <cell r="K47" t="str">
            <v>6채</v>
          </cell>
          <cell r="L47">
            <v>50874</v>
          </cell>
          <cell r="M47">
            <v>0</v>
          </cell>
          <cell r="N47" t="str">
            <v>각종</v>
          </cell>
          <cell r="O47" t="str">
            <v>6채</v>
          </cell>
          <cell r="P47">
            <v>50874</v>
          </cell>
          <cell r="Q47">
            <v>0</v>
          </cell>
          <cell r="R47">
            <v>0</v>
          </cell>
          <cell r="S47" t="str">
            <v>각종</v>
          </cell>
          <cell r="T47" t="str">
            <v>6채</v>
          </cell>
          <cell r="U47">
            <v>50874</v>
          </cell>
          <cell r="V47">
            <v>0</v>
          </cell>
          <cell r="W47">
            <v>0</v>
          </cell>
          <cell r="X47" t="str">
            <v>각종</v>
          </cell>
          <cell r="Y47" t="str">
            <v>6채</v>
          </cell>
          <cell r="Z47">
            <v>50874</v>
          </cell>
        </row>
        <row r="49">
          <cell r="B49" t="str">
            <v>계</v>
          </cell>
          <cell r="C49">
            <v>1</v>
          </cell>
          <cell r="E49">
            <v>50874</v>
          </cell>
          <cell r="F49">
            <v>1</v>
          </cell>
          <cell r="H49">
            <v>50874</v>
          </cell>
          <cell r="I49">
            <v>0</v>
          </cell>
          <cell r="J49">
            <v>1</v>
          </cell>
          <cell r="L49">
            <v>50874</v>
          </cell>
          <cell r="M49">
            <v>0</v>
          </cell>
          <cell r="N49">
            <v>1</v>
          </cell>
          <cell r="P49">
            <v>50874</v>
          </cell>
          <cell r="Q49">
            <v>0</v>
          </cell>
          <cell r="R49">
            <v>0</v>
          </cell>
          <cell r="S49">
            <v>1</v>
          </cell>
          <cell r="U49">
            <v>50874</v>
          </cell>
          <cell r="V49">
            <v>0</v>
          </cell>
          <cell r="W49">
            <v>0</v>
          </cell>
          <cell r="X49">
            <v>1</v>
          </cell>
          <cell r="Z49">
            <v>50874</v>
          </cell>
        </row>
        <row r="50">
          <cell r="C50">
            <v>12</v>
          </cell>
          <cell r="E50">
            <v>799608</v>
          </cell>
          <cell r="F50">
            <v>12</v>
          </cell>
          <cell r="H50">
            <v>799608</v>
          </cell>
          <cell r="I50">
            <v>0</v>
          </cell>
          <cell r="J50">
            <v>12</v>
          </cell>
          <cell r="L50">
            <v>784518</v>
          </cell>
          <cell r="M50">
            <v>-15090</v>
          </cell>
          <cell r="N50">
            <v>12</v>
          </cell>
          <cell r="P50">
            <v>784518</v>
          </cell>
          <cell r="Q50">
            <v>-15090</v>
          </cell>
          <cell r="R50">
            <v>-15090</v>
          </cell>
          <cell r="S50">
            <v>11</v>
          </cell>
          <cell r="U50">
            <v>707616</v>
          </cell>
          <cell r="V50">
            <v>-91992</v>
          </cell>
          <cell r="W50">
            <v>-76902</v>
          </cell>
          <cell r="X50">
            <v>11</v>
          </cell>
          <cell r="Z50">
            <v>707616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A296-136A-46FC-A755-CCDCEE1ED0D0}">
  <dimension ref="A1:O279"/>
  <sheetViews>
    <sheetView showZeros="0" tabSelected="1" view="pageBreakPreview" zoomScaleNormal="100" zoomScaleSheetLayoutView="100" workbookViewId="0">
      <selection activeCell="E104" sqref="E104:E118"/>
    </sheetView>
  </sheetViews>
  <sheetFormatPr defaultColWidth="11" defaultRowHeight="14.45" customHeight="1"/>
  <cols>
    <col min="1" max="1" width="9.625" style="16" customWidth="1"/>
    <col min="2" max="2" width="31.25" style="2" customWidth="1"/>
    <col min="3" max="3" width="15.75" style="3" customWidth="1"/>
    <col min="4" max="4" width="12.75" style="4" customWidth="1"/>
    <col min="5" max="5" width="13.375" style="2" customWidth="1"/>
    <col min="6" max="6" width="11.625" style="6" customWidth="1"/>
    <col min="7" max="7" width="13.375" style="2" customWidth="1"/>
    <col min="8" max="8" width="11.625" style="6" customWidth="1"/>
    <col min="9" max="9" width="13.375" style="224" customWidth="1"/>
    <col min="10" max="10" width="11.625" style="6" customWidth="1"/>
    <col min="11" max="11" width="13.375" style="2" customWidth="1"/>
    <col min="12" max="12" width="7.125" style="6" customWidth="1"/>
    <col min="13" max="13" width="12.25" style="2" customWidth="1"/>
    <col min="14" max="14" width="10.25" style="2" bestFit="1" customWidth="1"/>
    <col min="15" max="15" width="11.625" style="2" customWidth="1"/>
    <col min="16" max="16384" width="11" style="2"/>
  </cols>
  <sheetData>
    <row r="1" spans="1:15" ht="27.95" customHeight="1">
      <c r="A1" s="1" t="s">
        <v>0</v>
      </c>
      <c r="E1" s="5"/>
      <c r="G1" s="5"/>
      <c r="I1" s="7"/>
      <c r="K1" s="5"/>
      <c r="M1" s="5"/>
      <c r="N1" s="8"/>
      <c r="O1" s="8"/>
    </row>
    <row r="2" spans="1:15" ht="14.45" customHeight="1">
      <c r="A2" s="9" t="s">
        <v>1</v>
      </c>
      <c r="E2" s="10"/>
      <c r="G2" s="10"/>
      <c r="I2" s="11"/>
      <c r="K2" s="10"/>
      <c r="M2" s="10" t="s">
        <v>2</v>
      </c>
    </row>
    <row r="3" spans="1:15" s="16" customFormat="1" ht="14.45" customHeight="1">
      <c r="A3" s="239" t="s">
        <v>3</v>
      </c>
      <c r="B3" s="241" t="s">
        <v>4</v>
      </c>
      <c r="C3" s="242" t="s">
        <v>5</v>
      </c>
      <c r="D3" s="243"/>
      <c r="E3" s="244"/>
      <c r="F3" s="12" t="s">
        <v>6</v>
      </c>
      <c r="G3" s="13"/>
      <c r="H3" s="12" t="s">
        <v>7</v>
      </c>
      <c r="I3" s="14"/>
      <c r="J3" s="12" t="s">
        <v>8</v>
      </c>
      <c r="K3" s="13"/>
      <c r="L3" s="12" t="s">
        <v>9</v>
      </c>
      <c r="M3" s="13"/>
      <c r="N3" s="15"/>
      <c r="O3" s="15"/>
    </row>
    <row r="4" spans="1:15" s="16" customFormat="1" ht="14.45" customHeight="1">
      <c r="A4" s="240"/>
      <c r="B4" s="240"/>
      <c r="C4" s="17" t="s">
        <v>10</v>
      </c>
      <c r="D4" s="18" t="s">
        <v>11</v>
      </c>
      <c r="E4" s="19" t="s">
        <v>12</v>
      </c>
      <c r="F4" s="20" t="s">
        <v>11</v>
      </c>
      <c r="G4" s="21" t="s">
        <v>12</v>
      </c>
      <c r="H4" s="20" t="s">
        <v>11</v>
      </c>
      <c r="I4" s="22" t="s">
        <v>12</v>
      </c>
      <c r="J4" s="20" t="s">
        <v>11</v>
      </c>
      <c r="K4" s="21" t="s">
        <v>12</v>
      </c>
      <c r="L4" s="20" t="s">
        <v>11</v>
      </c>
      <c r="M4" s="21" t="s">
        <v>12</v>
      </c>
      <c r="N4" s="15" t="s">
        <v>13</v>
      </c>
      <c r="O4" s="15"/>
    </row>
    <row r="5" spans="1:15" s="4" customFormat="1" ht="14.45" customHeight="1">
      <c r="A5" s="225" t="s">
        <v>14</v>
      </c>
      <c r="B5" s="23"/>
      <c r="C5" s="24"/>
      <c r="D5" s="25">
        <f t="shared" ref="D5" si="0">SUM(F5,H5,J5,L5)</f>
        <v>0</v>
      </c>
      <c r="E5" s="26">
        <f>SUM(G5,I5,K5,M5)</f>
        <v>0</v>
      </c>
      <c r="F5" s="27" t="str">
        <f>IFERROR(VLOOKUP($B5,[4]장성!$B$6:$Z$165,24,FALSE),"")</f>
        <v/>
      </c>
      <c r="G5" s="28" t="str">
        <f>IFERROR(VLOOKUP($B5,[4]장성!$B$6:$Z$165,25,FALSE),"")</f>
        <v/>
      </c>
      <c r="H5" s="29" t="str">
        <f>IFERROR(VLOOKUP($B5,[4]도계!$B$6:$Z$168,24,FALSE),"")</f>
        <v/>
      </c>
      <c r="I5" s="30" t="str">
        <f>IFERROR(VLOOKUP($B5,[4]도계!$B$6:$Z$168,25,FALSE),"")</f>
        <v/>
      </c>
      <c r="J5" s="31" t="str">
        <f>IFERROR(VLOOKUP($B5,[4]화순!$B$6:$Z$121,24,FALSE),"")</f>
        <v/>
      </c>
      <c r="K5" s="32" t="str">
        <f>IFERROR(VLOOKUP($B5,[4]화순!$B$6:$Z$121,25,FALSE),"")</f>
        <v/>
      </c>
      <c r="L5" s="29" t="str">
        <f>IFERROR(VLOOKUP($B5,[4]본사!$B$6:$Z$50,24,FALSE),"")</f>
        <v/>
      </c>
      <c r="M5" s="28" t="str">
        <f>IFERROR(VLOOKUP($B5,[4]본사!$B$6:$Z$50,25,FALSE),"")</f>
        <v/>
      </c>
      <c r="N5" s="33"/>
      <c r="O5" s="33"/>
    </row>
    <row r="6" spans="1:15" s="16" customFormat="1" ht="14.45" customHeight="1">
      <c r="A6" s="245"/>
      <c r="B6" s="34" t="s">
        <v>15</v>
      </c>
      <c r="C6" s="35"/>
      <c r="D6" s="36">
        <f>+F6+H6+J6+L6</f>
        <v>0</v>
      </c>
      <c r="E6" s="37">
        <f>SUM(E5)</f>
        <v>0</v>
      </c>
      <c r="F6" s="38">
        <f>COUNTIF(G5,"&gt;0")</f>
        <v>0</v>
      </c>
      <c r="G6" s="39">
        <f>SUM(G5)</f>
        <v>0</v>
      </c>
      <c r="H6" s="38">
        <f>COUNTIF(I5,"&gt;0")</f>
        <v>0</v>
      </c>
      <c r="I6" s="40">
        <f>SUM(I5)</f>
        <v>0</v>
      </c>
      <c r="J6" s="38">
        <f>COUNTIF(K5,"&gt;0")</f>
        <v>0</v>
      </c>
      <c r="K6" s="39">
        <f>SUM(K5)</f>
        <v>0</v>
      </c>
      <c r="L6" s="38">
        <f>COUNTIF(M5,"&gt;0")</f>
        <v>0</v>
      </c>
      <c r="M6" s="39">
        <f>SUM(M5)</f>
        <v>0</v>
      </c>
      <c r="N6" s="41"/>
      <c r="O6" s="41"/>
    </row>
    <row r="7" spans="1:15" ht="14.45" customHeight="1">
      <c r="A7" s="225" t="s">
        <v>16</v>
      </c>
      <c r="B7" s="42" t="s">
        <v>17</v>
      </c>
      <c r="C7" s="43" t="s">
        <v>18</v>
      </c>
      <c r="D7" s="44" t="s">
        <v>19</v>
      </c>
      <c r="E7" s="45">
        <f t="shared" ref="E7:E15" si="1">SUM(G7,I7,K7,M7)</f>
        <v>160000</v>
      </c>
      <c r="F7" s="46" t="str">
        <f>IFERROR(VLOOKUP($B7,[4]장성!$B$6:$Z$165,24,FALSE),"")</f>
        <v>1식</v>
      </c>
      <c r="G7" s="47">
        <f>IFERROR(VLOOKUP($B7,[4]장성!$B$6:$Z$165,25,FALSE),"")</f>
        <v>100000</v>
      </c>
      <c r="H7" s="46" t="str">
        <f>IFERROR(VLOOKUP($B7,[4]도계!$B$6:$Z$168,24,FALSE),"")</f>
        <v>1식</v>
      </c>
      <c r="I7" s="48">
        <f>IFERROR(VLOOKUP($B7,[4]도계!$B$6:$Z$168,25,FALSE),"")</f>
        <v>60000</v>
      </c>
      <c r="J7" s="46" t="str">
        <f>IFERROR(VLOOKUP($B7,[4]화순!$B$6:$Z$121,24,FALSE),"")</f>
        <v/>
      </c>
      <c r="K7" s="49" t="str">
        <f>IFERROR(VLOOKUP($B7,[4]화순!$B$6:$Z$121,25,FALSE),"")</f>
        <v/>
      </c>
      <c r="L7" s="50" t="str">
        <f>IFERROR(VLOOKUP($B7,[4]본사!$B$6:$Z$50,24,FALSE),"")</f>
        <v/>
      </c>
      <c r="M7" s="47" t="str">
        <f>IFERROR(VLOOKUP($B7,[4]본사!$B$6:$Z$50,25,FALSE),"")</f>
        <v/>
      </c>
      <c r="N7" s="51"/>
      <c r="O7" s="51"/>
    </row>
    <row r="8" spans="1:15" ht="14.45" customHeight="1">
      <c r="A8" s="226"/>
      <c r="B8" s="52" t="s">
        <v>20</v>
      </c>
      <c r="C8" s="53" t="s">
        <v>18</v>
      </c>
      <c r="D8" s="44" t="s">
        <v>21</v>
      </c>
      <c r="E8" s="54">
        <f t="shared" si="1"/>
        <v>260000</v>
      </c>
      <c r="F8" s="55" t="str">
        <f>IFERROR(VLOOKUP($B8,[4]장성!$B$6:$Z$165,24,FALSE),"")</f>
        <v>1식</v>
      </c>
      <c r="G8" s="56">
        <f>IFERROR(VLOOKUP($B8,[4]장성!$B$6:$Z$165,25,FALSE),"")</f>
        <v>200000</v>
      </c>
      <c r="H8" s="55" t="str">
        <f>IFERROR(VLOOKUP($B8,[4]도계!$B$6:$Z$168,24,FALSE),"")</f>
        <v>1식</v>
      </c>
      <c r="I8" s="57">
        <f>IFERROR(VLOOKUP($B8,[4]도계!$B$6:$Z$168,25,FALSE),"")</f>
        <v>60000</v>
      </c>
      <c r="J8" s="55" t="str">
        <f>IFERROR(VLOOKUP($B8,[4]화순!$B$6:$Z$121,24,FALSE),"")</f>
        <v/>
      </c>
      <c r="K8" s="58" t="str">
        <f>IFERROR(VLOOKUP($B8,[4]화순!$B$6:$Z$121,25,FALSE),"")</f>
        <v/>
      </c>
      <c r="L8" s="59">
        <f>IFERROR(VLOOKUP($B8,[4]본사!$B$6:$Z$50,24,FALSE),"")</f>
        <v>0</v>
      </c>
      <c r="M8" s="56">
        <f>IFERROR(VLOOKUP($B8,[4]본사!$B$6:$Z$50,25,FALSE),"")</f>
        <v>0</v>
      </c>
      <c r="N8" s="51"/>
      <c r="O8" s="51"/>
    </row>
    <row r="9" spans="1:15" ht="14.45" customHeight="1">
      <c r="A9" s="226"/>
      <c r="B9" s="52" t="s">
        <v>22</v>
      </c>
      <c r="C9" s="53" t="s">
        <v>18</v>
      </c>
      <c r="D9" s="44" t="s">
        <v>21</v>
      </c>
      <c r="E9" s="54">
        <f t="shared" si="1"/>
        <v>20000</v>
      </c>
      <c r="F9" s="55" t="str">
        <f>IFERROR(VLOOKUP($B9,[4]장성!$B$6:$Z$165,24,FALSE),"")</f>
        <v/>
      </c>
      <c r="G9" s="56" t="str">
        <f>IFERROR(VLOOKUP($B9,[4]장성!$B$6:$Z$165,25,FALSE),"")</f>
        <v/>
      </c>
      <c r="H9" s="55">
        <f>IFERROR(VLOOKUP($B9,[4]도계!$B$6:$Z$168,24,FALSE),"")</f>
        <v>1</v>
      </c>
      <c r="I9" s="57">
        <f>IFERROR(VLOOKUP($B9,[4]도계!$B$6:$Z$168,25,FALSE),"")</f>
        <v>20000</v>
      </c>
      <c r="J9" s="55" t="str">
        <f>IFERROR(VLOOKUP($B9,[4]화순!$B$6:$Z$121,24,FALSE),"")</f>
        <v/>
      </c>
      <c r="K9" s="58" t="str">
        <f>IFERROR(VLOOKUP($B9,[4]화순!$B$6:$Z$121,25,FALSE),"")</f>
        <v/>
      </c>
      <c r="L9" s="59" t="str">
        <f>IFERROR(VLOOKUP($B9,[4]본사!$B$6:$Z$50,24,FALSE),"")</f>
        <v/>
      </c>
      <c r="M9" s="56" t="str">
        <f>IFERROR(VLOOKUP($B9,[4]본사!$B$6:$Z$50,25,FALSE),"")</f>
        <v/>
      </c>
      <c r="N9" s="51"/>
      <c r="O9" s="51"/>
    </row>
    <row r="10" spans="1:15" ht="14.45" hidden="1" customHeight="1">
      <c r="A10" s="226"/>
      <c r="B10" s="52"/>
      <c r="C10" s="60"/>
      <c r="D10" s="61">
        <f t="shared" ref="D10:D15" si="2">SUM(F10,H10,J10,L10)</f>
        <v>0</v>
      </c>
      <c r="E10" s="54">
        <f t="shared" si="1"/>
        <v>0</v>
      </c>
      <c r="F10" s="55" t="str">
        <f>IFERROR(VLOOKUP($B10,[4]장성!$B$6:$Z$165,24,FALSE),"")</f>
        <v/>
      </c>
      <c r="G10" s="56" t="str">
        <f>IFERROR(VLOOKUP($B10,[4]장성!$B$6:$Z$165,25,FALSE),"")</f>
        <v/>
      </c>
      <c r="H10" s="55" t="str">
        <f>IFERROR(VLOOKUP($B10,[4]도계!$B$6:$Z$168,24,FALSE),"")</f>
        <v/>
      </c>
      <c r="I10" s="57" t="str">
        <f>IFERROR(VLOOKUP($B10,[4]도계!$B$6:$Z$168,25,FALSE),"")</f>
        <v/>
      </c>
      <c r="J10" s="55" t="str">
        <f>IFERROR(VLOOKUP($B10,[4]화순!$B$6:$Z$121,24,FALSE),"")</f>
        <v/>
      </c>
      <c r="K10" s="58" t="str">
        <f>IFERROR(VLOOKUP($B10,[4]화순!$B$6:$Z$121,25,FALSE),"")</f>
        <v/>
      </c>
      <c r="L10" s="59" t="str">
        <f>IFERROR(VLOOKUP($B10,[4]본사!$B$6:$Z$50,24,FALSE),"")</f>
        <v/>
      </c>
      <c r="M10" s="56" t="str">
        <f>IFERROR(VLOOKUP($B10,[4]본사!$B$6:$Z$50,25,FALSE),"")</f>
        <v/>
      </c>
      <c r="N10" s="51"/>
      <c r="O10" s="51"/>
    </row>
    <row r="11" spans="1:15" ht="14.45" hidden="1" customHeight="1">
      <c r="A11" s="226"/>
      <c r="B11" s="52"/>
      <c r="C11" s="60"/>
      <c r="D11" s="61">
        <f t="shared" si="2"/>
        <v>0</v>
      </c>
      <c r="E11" s="54">
        <f t="shared" si="1"/>
        <v>0</v>
      </c>
      <c r="F11" s="55" t="str">
        <f>IFERROR(VLOOKUP($B11,[4]장성!$B$6:$Z$165,24,FALSE),"")</f>
        <v/>
      </c>
      <c r="G11" s="56" t="str">
        <f>IFERROR(VLOOKUP($B11,[4]장성!$B$6:$Z$165,25,FALSE),"")</f>
        <v/>
      </c>
      <c r="H11" s="55" t="str">
        <f>IFERROR(VLOOKUP($B11,[4]도계!$B$6:$Z$168,24,FALSE),"")</f>
        <v/>
      </c>
      <c r="I11" s="57" t="str">
        <f>IFERROR(VLOOKUP($B11,[4]도계!$B$6:$Z$168,25,FALSE),"")</f>
        <v/>
      </c>
      <c r="J11" s="55" t="str">
        <f>IFERROR(VLOOKUP($B11,[4]화순!$B$6:$Z$121,24,FALSE),"")</f>
        <v/>
      </c>
      <c r="K11" s="58" t="str">
        <f>IFERROR(VLOOKUP($B11,[4]화순!$B$6:$Z$121,25,FALSE),"")</f>
        <v/>
      </c>
      <c r="L11" s="59" t="str">
        <f>IFERROR(VLOOKUP($B11,[4]본사!$B$6:$Z$50,24,FALSE),"")</f>
        <v/>
      </c>
      <c r="M11" s="56" t="str">
        <f>IFERROR(VLOOKUP($B11,[4]본사!$B$6:$Z$50,25,FALSE),"")</f>
        <v/>
      </c>
      <c r="N11" s="51"/>
      <c r="O11" s="51"/>
    </row>
    <row r="12" spans="1:15" ht="14.45" hidden="1" customHeight="1">
      <c r="A12" s="226"/>
      <c r="B12" s="52"/>
      <c r="C12" s="60"/>
      <c r="D12" s="61">
        <f t="shared" si="2"/>
        <v>0</v>
      </c>
      <c r="E12" s="54">
        <f t="shared" si="1"/>
        <v>0</v>
      </c>
      <c r="F12" s="55" t="str">
        <f>IFERROR(VLOOKUP($B12,[4]장성!$B$6:$Z$165,24,FALSE),"")</f>
        <v/>
      </c>
      <c r="G12" s="56" t="str">
        <f>IFERROR(VLOOKUP($B12,[4]장성!$B$6:$Z$165,25,FALSE),"")</f>
        <v/>
      </c>
      <c r="H12" s="55" t="str">
        <f>IFERROR(VLOOKUP($B12,[4]도계!$B$6:$Z$168,24,FALSE),"")</f>
        <v/>
      </c>
      <c r="I12" s="57" t="str">
        <f>IFERROR(VLOOKUP($B12,[4]도계!$B$6:$Z$168,25,FALSE),"")</f>
        <v/>
      </c>
      <c r="J12" s="55" t="str">
        <f>IFERROR(VLOOKUP($B12,[4]화순!$B$6:$Z$121,24,FALSE),"")</f>
        <v/>
      </c>
      <c r="K12" s="58" t="str">
        <f>IFERROR(VLOOKUP($B12,[4]화순!$B$6:$Z$121,25,FALSE),"")</f>
        <v/>
      </c>
      <c r="L12" s="59" t="str">
        <f>IFERROR(VLOOKUP($B12,[4]본사!$B$6:$Z$50,24,FALSE),"")</f>
        <v/>
      </c>
      <c r="M12" s="56" t="str">
        <f>IFERROR(VLOOKUP($B12,[4]본사!$B$6:$Z$50,25,FALSE),"")</f>
        <v/>
      </c>
      <c r="N12" s="51"/>
      <c r="O12" s="51"/>
    </row>
    <row r="13" spans="1:15" ht="14.45" hidden="1" customHeight="1">
      <c r="A13" s="226"/>
      <c r="B13" s="52"/>
      <c r="C13" s="60"/>
      <c r="D13" s="61">
        <f t="shared" si="2"/>
        <v>0</v>
      </c>
      <c r="E13" s="54">
        <f t="shared" si="1"/>
        <v>0</v>
      </c>
      <c r="F13" s="55" t="str">
        <f>IFERROR(VLOOKUP($B13,[4]장성!$B$6:$Z$165,24,FALSE),"")</f>
        <v/>
      </c>
      <c r="G13" s="56" t="str">
        <f>IFERROR(VLOOKUP($B13,[4]장성!$B$6:$Z$165,25,FALSE),"")</f>
        <v/>
      </c>
      <c r="H13" s="55" t="str">
        <f>IFERROR(VLOOKUP($B13,[4]도계!$B$6:$Z$168,24,FALSE),"")</f>
        <v/>
      </c>
      <c r="I13" s="57" t="str">
        <f>IFERROR(VLOOKUP($B13,[4]도계!$B$6:$Z$168,25,FALSE),"")</f>
        <v/>
      </c>
      <c r="J13" s="55" t="str">
        <f>IFERROR(VLOOKUP($B13,[4]화순!$B$6:$Z$121,24,FALSE),"")</f>
        <v/>
      </c>
      <c r="K13" s="58" t="str">
        <f>IFERROR(VLOOKUP($B13,[4]화순!$B$6:$Z$121,25,FALSE),"")</f>
        <v/>
      </c>
      <c r="L13" s="59" t="str">
        <f>IFERROR(VLOOKUP($B13,[4]본사!$B$6:$Z$50,24,FALSE),"")</f>
        <v/>
      </c>
      <c r="M13" s="56" t="str">
        <f>IFERROR(VLOOKUP($B13,[4]본사!$B$6:$Z$50,25,FALSE),"")</f>
        <v/>
      </c>
      <c r="N13" s="51"/>
      <c r="O13" s="51"/>
    </row>
    <row r="14" spans="1:15" ht="14.45" hidden="1" customHeight="1">
      <c r="A14" s="226"/>
      <c r="B14" s="52"/>
      <c r="C14" s="60"/>
      <c r="D14" s="61">
        <f t="shared" si="2"/>
        <v>0</v>
      </c>
      <c r="E14" s="54">
        <f t="shared" si="1"/>
        <v>0</v>
      </c>
      <c r="F14" s="55" t="str">
        <f>IFERROR(VLOOKUP($B14,[4]장성!$B$6:$Z$165,24,FALSE),"")</f>
        <v/>
      </c>
      <c r="G14" s="56" t="str">
        <f>IFERROR(VLOOKUP($B14,[4]장성!$B$6:$Z$165,25,FALSE),"")</f>
        <v/>
      </c>
      <c r="H14" s="55" t="str">
        <f>IFERROR(VLOOKUP($B14,[4]도계!$B$6:$Z$168,24,FALSE),"")</f>
        <v/>
      </c>
      <c r="I14" s="57" t="str">
        <f>IFERROR(VLOOKUP($B14,[4]도계!$B$6:$Z$168,25,FALSE),"")</f>
        <v/>
      </c>
      <c r="J14" s="55" t="str">
        <f>IFERROR(VLOOKUP($B14,[4]화순!$B$6:$Z$121,24,FALSE),"")</f>
        <v/>
      </c>
      <c r="K14" s="58" t="str">
        <f>IFERROR(VLOOKUP($B14,[4]화순!$B$6:$Z$121,25,FALSE),"")</f>
        <v/>
      </c>
      <c r="L14" s="59" t="str">
        <f>IFERROR(VLOOKUP($B14,[4]본사!$B$6:$Z$50,24,FALSE),"")</f>
        <v/>
      </c>
      <c r="M14" s="56" t="str">
        <f>IFERROR(VLOOKUP($B14,[4]본사!$B$6:$Z$50,25,FALSE),"")</f>
        <v/>
      </c>
      <c r="N14" s="51"/>
      <c r="O14" s="51"/>
    </row>
    <row r="15" spans="1:15" ht="14.45" hidden="1" customHeight="1">
      <c r="A15" s="226"/>
      <c r="B15" s="52"/>
      <c r="C15" s="60"/>
      <c r="D15" s="61">
        <f t="shared" si="2"/>
        <v>0</v>
      </c>
      <c r="E15" s="54">
        <f t="shared" si="1"/>
        <v>0</v>
      </c>
      <c r="F15" s="55" t="str">
        <f>IFERROR(VLOOKUP($B15,[4]장성!$B$6:$Z$165,24,FALSE),"")</f>
        <v/>
      </c>
      <c r="G15" s="56" t="str">
        <f>IFERROR(VLOOKUP($B15,[4]장성!$B$6:$Z$165,25,FALSE),"")</f>
        <v/>
      </c>
      <c r="H15" s="55" t="str">
        <f>IFERROR(VLOOKUP($B15,[4]도계!$B$6:$Z$168,24,FALSE),"")</f>
        <v/>
      </c>
      <c r="I15" s="57" t="str">
        <f>IFERROR(VLOOKUP($B15,[4]도계!$B$6:$Z$168,25,FALSE),"")</f>
        <v/>
      </c>
      <c r="J15" s="55" t="str">
        <f>IFERROR(VLOOKUP($B15,[4]화순!$B$6:$Z$121,24,FALSE),"")</f>
        <v/>
      </c>
      <c r="K15" s="58" t="str">
        <f>IFERROR(VLOOKUP($B15,[4]화순!$B$6:$Z$121,25,FALSE),"")</f>
        <v/>
      </c>
      <c r="L15" s="59" t="str">
        <f>IFERROR(VLOOKUP($B15,[4]본사!$B$6:$Z$50,24,FALSE),"")</f>
        <v/>
      </c>
      <c r="M15" s="56" t="str">
        <f>IFERROR(VLOOKUP($B15,[4]본사!$B$6:$Z$50,25,FALSE),"")</f>
        <v/>
      </c>
      <c r="N15" s="51"/>
      <c r="O15" s="51"/>
    </row>
    <row r="16" spans="1:15" s="68" customFormat="1" ht="14.45" customHeight="1">
      <c r="A16" s="245"/>
      <c r="B16" s="62" t="s">
        <v>23</v>
      </c>
      <c r="C16" s="63"/>
      <c r="D16" s="36">
        <f>+F16+H16+J16+L16</f>
        <v>5</v>
      </c>
      <c r="E16" s="64">
        <f>SUM(E7:E15)</f>
        <v>440000</v>
      </c>
      <c r="F16" s="38">
        <f>COUNTIF(G7:G15,"&gt;0")</f>
        <v>2</v>
      </c>
      <c r="G16" s="65">
        <f>SUM(G7:G15)</f>
        <v>300000</v>
      </c>
      <c r="H16" s="38">
        <f>COUNTIF(I7:I15,"&gt;0")</f>
        <v>3</v>
      </c>
      <c r="I16" s="66">
        <f>SUM(I7:I15)</f>
        <v>140000</v>
      </c>
      <c r="J16" s="38">
        <f>COUNTIF(K7:K15,"&gt;0")</f>
        <v>0</v>
      </c>
      <c r="K16" s="65">
        <f>SUM(K7:K15)</f>
        <v>0</v>
      </c>
      <c r="L16" s="38">
        <f>COUNTIF(M7:M15,"&gt;0")</f>
        <v>0</v>
      </c>
      <c r="M16" s="65">
        <f>SUM(M7:M15)</f>
        <v>0</v>
      </c>
      <c r="N16" s="67"/>
      <c r="O16" s="67"/>
    </row>
    <row r="17" spans="1:15" ht="14.45" customHeight="1">
      <c r="A17" s="225" t="s">
        <v>24</v>
      </c>
      <c r="B17" s="69" t="s">
        <v>25</v>
      </c>
      <c r="C17" s="70"/>
      <c r="D17" s="71"/>
      <c r="E17" s="72">
        <f>SUM(G17:L17)</f>
        <v>0</v>
      </c>
      <c r="F17" s="73">
        <f>IFERROR(VLOOKUP($B17,[4]장성!$B$6:$Z$165,24,FALSE),"")</f>
        <v>0</v>
      </c>
      <c r="G17" s="74">
        <f>SUM(G18:G24)</f>
        <v>0</v>
      </c>
      <c r="H17" s="73">
        <f>IFERROR(VLOOKUP($B17,[4]도계!$B$6:$Z$168,24,FALSE),"")</f>
        <v>0</v>
      </c>
      <c r="I17" s="75">
        <f>SUM(I18:I24)</f>
        <v>0</v>
      </c>
      <c r="J17" s="76">
        <f>IFERROR(VLOOKUP($B17,[4]화순!$B$6:$Z$121,19,FALSE),"")</f>
        <v>0</v>
      </c>
      <c r="K17" s="74">
        <f>SUM(K18:K24)</f>
        <v>0</v>
      </c>
      <c r="L17" s="77"/>
      <c r="M17" s="74"/>
      <c r="N17" s="78"/>
      <c r="O17" s="78"/>
    </row>
    <row r="18" spans="1:15" ht="14.45" hidden="1" customHeight="1">
      <c r="A18" s="226"/>
      <c r="B18" s="52"/>
      <c r="C18" s="79"/>
      <c r="D18" s="80"/>
      <c r="E18" s="81">
        <f t="shared" ref="E18:E24" si="3">SUM(G18,I18,K18,M18)</f>
        <v>0</v>
      </c>
      <c r="F18" s="59" t="str">
        <f>IFERROR(VLOOKUP($B18,[4]장성!$B$6:$Z$165,24,FALSE),"")</f>
        <v/>
      </c>
      <c r="G18" s="56" t="str">
        <f>IFERROR(VLOOKUP($B18,[4]장성!$B$6:$Z$165,25,FALSE),"")</f>
        <v/>
      </c>
      <c r="H18" s="59" t="str">
        <f>IFERROR(VLOOKUP($B18,[4]도계!$B$6:$Z$168,24,FALSE),"")</f>
        <v/>
      </c>
      <c r="I18" s="57" t="str">
        <f>IFERROR(VLOOKUP($B18,[4]도계!$B$6:$Z$168,25,FALSE),"")</f>
        <v/>
      </c>
      <c r="J18" s="82" t="str">
        <f>IFERROR(VLOOKUP($B18,[4]화순!$B$6:$Z$121,24,FALSE),"")</f>
        <v/>
      </c>
      <c r="K18" s="58" t="str">
        <f>IFERROR(VLOOKUP($B18,[4]화순!$B$6:$Z$121,25,FALSE),"")</f>
        <v/>
      </c>
      <c r="L18" s="59" t="str">
        <f>IFERROR(VLOOKUP($B18,[4]본사!$B$6:$Z$50,24,FALSE),"")</f>
        <v/>
      </c>
      <c r="M18" s="56" t="str">
        <f>IFERROR(VLOOKUP($B18,[4]본사!$B$6:$Z$50,25,FALSE),"")</f>
        <v/>
      </c>
      <c r="N18" s="51"/>
      <c r="O18" s="51"/>
    </row>
    <row r="19" spans="1:15" ht="14.45" hidden="1" customHeight="1">
      <c r="A19" s="226"/>
      <c r="B19" s="52"/>
      <c r="C19" s="79"/>
      <c r="D19" s="80"/>
      <c r="E19" s="81">
        <f t="shared" si="3"/>
        <v>0</v>
      </c>
      <c r="F19" s="59" t="str">
        <f>IFERROR(VLOOKUP($B19,[4]장성!$B$6:$Z$165,24,FALSE),"")</f>
        <v/>
      </c>
      <c r="G19" s="56" t="str">
        <f>IFERROR(VLOOKUP($B19,[4]장성!$B$6:$Z$165,25,FALSE),"")</f>
        <v/>
      </c>
      <c r="H19" s="59" t="str">
        <f>IFERROR(VLOOKUP($B19,[4]도계!$B$6:$Z$168,24,FALSE),"")</f>
        <v/>
      </c>
      <c r="I19" s="57" t="str">
        <f>IFERROR(VLOOKUP($B19,[4]도계!$B$6:$Z$168,25,FALSE),"")</f>
        <v/>
      </c>
      <c r="J19" s="82" t="str">
        <f>IFERROR(VLOOKUP($B19,[4]화순!$B$6:$Z$121,24,FALSE),"")</f>
        <v/>
      </c>
      <c r="K19" s="58" t="str">
        <f>IFERROR(VLOOKUP($B19,[4]화순!$B$6:$Z$121,25,FALSE),"")</f>
        <v/>
      </c>
      <c r="L19" s="59" t="str">
        <f>IFERROR(VLOOKUP($B19,[4]본사!$B$6:$Z$50,24,FALSE),"")</f>
        <v/>
      </c>
      <c r="M19" s="56" t="str">
        <f>IFERROR(VLOOKUP($B19,[4]본사!$B$6:$Z$50,25,FALSE),"")</f>
        <v/>
      </c>
      <c r="N19" s="51"/>
      <c r="O19" s="51"/>
    </row>
    <row r="20" spans="1:15" ht="14.45" hidden="1" customHeight="1">
      <c r="A20" s="226"/>
      <c r="B20" s="83"/>
      <c r="C20" s="79"/>
      <c r="D20" s="80"/>
      <c r="E20" s="81">
        <f t="shared" si="3"/>
        <v>0</v>
      </c>
      <c r="F20" s="59" t="str">
        <f>IFERROR(VLOOKUP($B20,[4]장성!$B$6:$Z$165,24,FALSE),"")</f>
        <v/>
      </c>
      <c r="G20" s="56" t="str">
        <f>IFERROR(VLOOKUP($B20,[4]장성!$B$6:$Z$165,25,FALSE),"")</f>
        <v/>
      </c>
      <c r="H20" s="59" t="str">
        <f>IFERROR(VLOOKUP($B20,[4]도계!$B$6:$Z$168,24,FALSE),"")</f>
        <v/>
      </c>
      <c r="I20" s="84" t="str">
        <f>IFERROR(VLOOKUP($B20,[4]도계!$B$6:$Z$168,25,FALSE),"")</f>
        <v/>
      </c>
      <c r="J20" s="82" t="str">
        <f>IFERROR(VLOOKUP($B20,[4]화순!$B$6:$Z$121,24,FALSE),"")</f>
        <v/>
      </c>
      <c r="K20" s="58" t="str">
        <f>IFERROR(VLOOKUP($B20,[4]화순!$B$6:$Z$121,25,FALSE),"")</f>
        <v/>
      </c>
      <c r="L20" s="59" t="str">
        <f>IFERROR(VLOOKUP($B20,[4]본사!$B$6:$Z$50,24,FALSE),"")</f>
        <v/>
      </c>
      <c r="M20" s="56" t="str">
        <f>IFERROR(VLOOKUP($B20,[4]본사!$B$6:$Z$50,25,FALSE),"")</f>
        <v/>
      </c>
      <c r="N20" s="51"/>
      <c r="O20" s="51"/>
    </row>
    <row r="21" spans="1:15" ht="14.45" hidden="1" customHeight="1">
      <c r="A21" s="226"/>
      <c r="B21" s="52"/>
      <c r="C21" s="79"/>
      <c r="D21" s="85"/>
      <c r="E21" s="81">
        <f t="shared" si="3"/>
        <v>0</v>
      </c>
      <c r="F21" s="59" t="str">
        <f>IFERROR(VLOOKUP($B21,[4]장성!$B$6:$Z$165,24,FALSE),"")</f>
        <v/>
      </c>
      <c r="G21" s="56" t="str">
        <f>IFERROR(VLOOKUP($B21,[4]장성!$B$6:$Z$165,25,FALSE),"")</f>
        <v/>
      </c>
      <c r="H21" s="59" t="str">
        <f>IFERROR(VLOOKUP($B21,[4]도계!$B$6:$Z$168,24,FALSE),"")</f>
        <v/>
      </c>
      <c r="I21" s="57" t="str">
        <f>IFERROR(VLOOKUP($B21,[4]도계!$B$6:$Z$168,25,FALSE),"")</f>
        <v/>
      </c>
      <c r="J21" s="82" t="str">
        <f>IFERROR(VLOOKUP($B21,[4]화순!$B$6:$Z$121,24,FALSE),"")</f>
        <v/>
      </c>
      <c r="K21" s="58" t="str">
        <f>IFERROR(VLOOKUP($B21,[4]화순!$B$6:$Z$121,25,FALSE),"")</f>
        <v/>
      </c>
      <c r="L21" s="59" t="str">
        <f>IFERROR(VLOOKUP($B21,[4]본사!$B$6:$Z$50,24,FALSE),"")</f>
        <v/>
      </c>
      <c r="M21" s="56" t="str">
        <f>IFERROR(VLOOKUP($B21,[4]본사!$B$6:$Z$50,25,FALSE),"")</f>
        <v/>
      </c>
      <c r="N21" s="51"/>
      <c r="O21" s="51"/>
    </row>
    <row r="22" spans="1:15" ht="14.45" hidden="1" customHeight="1">
      <c r="A22" s="226"/>
      <c r="B22" s="52"/>
      <c r="C22" s="79"/>
      <c r="D22" s="85"/>
      <c r="E22" s="81">
        <f t="shared" si="3"/>
        <v>0</v>
      </c>
      <c r="F22" s="59" t="str">
        <f>IFERROR(VLOOKUP($B22,[4]장성!$B$6:$Z$165,24,FALSE),"")</f>
        <v/>
      </c>
      <c r="G22" s="56" t="str">
        <f>IFERROR(VLOOKUP($B22,[4]장성!$B$6:$Z$165,25,FALSE),"")</f>
        <v/>
      </c>
      <c r="H22" s="59" t="str">
        <f>IFERROR(VLOOKUP($B22,[4]도계!$B$6:$Z$168,24,FALSE),"")</f>
        <v/>
      </c>
      <c r="I22" s="84" t="str">
        <f>IFERROR(VLOOKUP($B22,[4]도계!$B$6:$Z$168,25,FALSE),"")</f>
        <v/>
      </c>
      <c r="J22" s="82" t="str">
        <f>IFERROR(VLOOKUP($B22,[4]화순!$B$6:$Z$121,24,FALSE),"")</f>
        <v/>
      </c>
      <c r="K22" s="58" t="str">
        <f>IFERROR(VLOOKUP($B22,[4]화순!$B$6:$Z$121,25,FALSE),"")</f>
        <v/>
      </c>
      <c r="L22" s="59" t="str">
        <f>IFERROR(VLOOKUP($B22,[4]본사!$B$6:$Z$50,24,FALSE),"")</f>
        <v/>
      </c>
      <c r="M22" s="56" t="str">
        <f>IFERROR(VLOOKUP($B22,[4]본사!$B$6:$Z$50,25,FALSE),"")</f>
        <v/>
      </c>
      <c r="N22" s="51"/>
      <c r="O22" s="51"/>
    </row>
    <row r="23" spans="1:15" ht="14.45" hidden="1" customHeight="1">
      <c r="A23" s="226"/>
      <c r="B23" s="52"/>
      <c r="C23" s="79"/>
      <c r="D23" s="85"/>
      <c r="E23" s="81">
        <f t="shared" si="3"/>
        <v>0</v>
      </c>
      <c r="F23" s="59" t="str">
        <f>IFERROR(VLOOKUP($B23,[4]장성!$B$6:$Z$165,24,FALSE),"")</f>
        <v/>
      </c>
      <c r="G23" s="56" t="str">
        <f>IFERROR(VLOOKUP($B23,[4]장성!$B$6:$Z$165,25,FALSE),"")</f>
        <v/>
      </c>
      <c r="H23" s="59" t="str">
        <f>IFERROR(VLOOKUP($B23,[4]도계!$B$6:$Z$168,24,FALSE),"")</f>
        <v/>
      </c>
      <c r="I23" s="84" t="str">
        <f>IFERROR(VLOOKUP($B23,[4]도계!$B$6:$Z$168,25,FALSE),"")</f>
        <v/>
      </c>
      <c r="J23" s="82" t="str">
        <f>IFERROR(VLOOKUP($B23,[4]화순!$B$6:$Z$121,24,FALSE),"")</f>
        <v/>
      </c>
      <c r="K23" s="58" t="str">
        <f>IFERROR(VLOOKUP($B23,[4]화순!$B$6:$Z$121,25,FALSE),"")</f>
        <v/>
      </c>
      <c r="L23" s="59" t="str">
        <f>IFERROR(VLOOKUP($B23,[4]본사!$B$6:$Z$50,24,FALSE),"")</f>
        <v/>
      </c>
      <c r="M23" s="56" t="str">
        <f>IFERROR(VLOOKUP($B23,[4]본사!$B$6:$Z$50,25,FALSE),"")</f>
        <v/>
      </c>
      <c r="N23" s="51"/>
      <c r="O23" s="51"/>
    </row>
    <row r="24" spans="1:15" ht="14.45" customHeight="1">
      <c r="A24" s="226"/>
      <c r="B24" s="83"/>
      <c r="C24" s="79"/>
      <c r="D24" s="85"/>
      <c r="E24" s="81">
        <f t="shared" si="3"/>
        <v>0</v>
      </c>
      <c r="F24" s="59" t="str">
        <f>IFERROR(VLOOKUP($B24,[4]장성!$B$6:$Z$165,24,FALSE),"")</f>
        <v/>
      </c>
      <c r="G24" s="56" t="str">
        <f>IFERROR(VLOOKUP($B24,[4]장성!$B$6:$Z$165,25,FALSE),"")</f>
        <v/>
      </c>
      <c r="H24" s="59" t="str">
        <f>IFERROR(VLOOKUP($B24,[4]도계!$B$6:$Z$168,24,FALSE),"")</f>
        <v/>
      </c>
      <c r="I24" s="84" t="str">
        <f>IFERROR(VLOOKUP($B24,[4]도계!$B$6:$Z$168,25,FALSE),"")</f>
        <v/>
      </c>
      <c r="J24" s="82" t="str">
        <f>IFERROR(VLOOKUP($B24,[4]화순!$B$6:$Z$121,24,FALSE),"")</f>
        <v/>
      </c>
      <c r="K24" s="58" t="str">
        <f>IFERROR(VLOOKUP($B24,[4]화순!$B$6:$Z$121,25,FALSE),"")</f>
        <v/>
      </c>
      <c r="L24" s="59" t="str">
        <f>IFERROR(VLOOKUP($B24,[4]본사!$B$6:$Z$50,24,FALSE),"")</f>
        <v/>
      </c>
      <c r="M24" s="56" t="str">
        <f>IFERROR(VLOOKUP($B24,[4]본사!$B$6:$Z$50,25,FALSE),"")</f>
        <v/>
      </c>
      <c r="N24" s="51"/>
      <c r="O24" s="51"/>
    </row>
    <row r="25" spans="1:15" ht="14.45" customHeight="1">
      <c r="A25" s="226"/>
      <c r="B25" s="86" t="s">
        <v>26</v>
      </c>
      <c r="C25" s="87"/>
      <c r="D25" s="88"/>
      <c r="E25" s="89">
        <f>SUM(G25:L25)</f>
        <v>657591</v>
      </c>
      <c r="F25" s="90"/>
      <c r="G25" s="91">
        <f>SUM(G26:G33)</f>
        <v>208704</v>
      </c>
      <c r="H25" s="90"/>
      <c r="I25" s="92">
        <f>SUM(I26:I33)</f>
        <v>448887</v>
      </c>
      <c r="J25" s="90"/>
      <c r="K25" s="91">
        <f>SUM(K26:K33)</f>
        <v>0</v>
      </c>
      <c r="L25" s="90"/>
      <c r="M25" s="91"/>
      <c r="N25" s="93"/>
      <c r="O25" s="93"/>
    </row>
    <row r="26" spans="1:15" ht="14.45" customHeight="1">
      <c r="A26" s="226"/>
      <c r="B26" s="52" t="s">
        <v>27</v>
      </c>
      <c r="C26" s="79" t="s">
        <v>28</v>
      </c>
      <c r="D26" s="94">
        <f t="shared" ref="D26:E38" si="4">SUM(F26,H26,J26,L26)</f>
        <v>146</v>
      </c>
      <c r="E26" s="81">
        <f t="shared" si="4"/>
        <v>232000</v>
      </c>
      <c r="F26" s="95">
        <f>IFERROR(VLOOKUP($B26,[4]장성!$B$6:$Z$165,24,FALSE),"")</f>
        <v>95</v>
      </c>
      <c r="G26" s="56">
        <f>IFERROR(VLOOKUP($B26,[4]장성!$B$6:$Z$165,25,FALSE),"")</f>
        <v>150400</v>
      </c>
      <c r="H26" s="96">
        <f>IFERROR(VLOOKUP($B26,[4]도계!$B$6:$Z$168,24,FALSE),"")</f>
        <v>51</v>
      </c>
      <c r="I26" s="84">
        <f>IFERROR(VLOOKUP($B26,[4]도계!$B$6:$Z$168,25,FALSE),"")</f>
        <v>81600</v>
      </c>
      <c r="J26" s="97" t="str">
        <f>IFERROR(VLOOKUP($B26,[4]화순!$B$6:$Z$121,24,FALSE),"")</f>
        <v/>
      </c>
      <c r="K26" s="58" t="str">
        <f>IFERROR(VLOOKUP($B26,[4]화순!$B$6:$Z$121,25,FALSE),"")</f>
        <v/>
      </c>
      <c r="L26" s="59" t="str">
        <f>IFERROR(VLOOKUP($B26,[4]본사!$B$6:$Z$50,24,FALSE),"")</f>
        <v/>
      </c>
      <c r="M26" s="56" t="str">
        <f>IFERROR(VLOOKUP($B26,[4]본사!$B$6:$Z$50,25,FALSE),"")</f>
        <v/>
      </c>
      <c r="N26" s="51"/>
      <c r="O26" s="51"/>
    </row>
    <row r="27" spans="1:15" ht="14.45" customHeight="1">
      <c r="A27" s="226"/>
      <c r="B27" s="52" t="s">
        <v>29</v>
      </c>
      <c r="C27" s="79" t="s">
        <v>18</v>
      </c>
      <c r="D27" s="94">
        <f t="shared" si="4"/>
        <v>79</v>
      </c>
      <c r="E27" s="81">
        <f t="shared" si="4"/>
        <v>146822</v>
      </c>
      <c r="F27" s="95">
        <f>IFERROR(VLOOKUP($B27,[4]장성!$B$6:$Z$165,24,FALSE),"")</f>
        <v>3</v>
      </c>
      <c r="G27" s="56">
        <f>IFERROR(VLOOKUP($B27,[4]장성!$B$6:$Z$165,25,FALSE),"")</f>
        <v>6588</v>
      </c>
      <c r="H27" s="96">
        <f>IFERROR(VLOOKUP($B27,[4]도계!$B$6:$Z$168,24,FALSE),"")</f>
        <v>76</v>
      </c>
      <c r="I27" s="84">
        <f>IFERROR(VLOOKUP($B27,[4]도계!$B$6:$Z$168,25,FALSE),"")</f>
        <v>140234</v>
      </c>
      <c r="J27" s="97" t="str">
        <f>IFERROR(VLOOKUP($B27,[4]화순!$B$6:$Z$121,24,FALSE),"")</f>
        <v/>
      </c>
      <c r="K27" s="58" t="str">
        <f>IFERROR(VLOOKUP($B27,[4]화순!$B$6:$Z$121,25,FALSE),"")</f>
        <v/>
      </c>
      <c r="L27" s="59" t="str">
        <f>IFERROR(VLOOKUP($B27,[4]본사!$B$6:$Z$50,24,FALSE),"")</f>
        <v/>
      </c>
      <c r="M27" s="56" t="str">
        <f>IFERROR(VLOOKUP($B27,[4]본사!$B$6:$Z$50,25,FALSE),"")</f>
        <v/>
      </c>
      <c r="N27" s="51"/>
      <c r="O27" s="51"/>
    </row>
    <row r="28" spans="1:15" ht="14.45" customHeight="1">
      <c r="A28" s="226"/>
      <c r="B28" s="52" t="s">
        <v>30</v>
      </c>
      <c r="C28" s="79" t="s">
        <v>18</v>
      </c>
      <c r="D28" s="94">
        <f t="shared" si="4"/>
        <v>21</v>
      </c>
      <c r="E28" s="81">
        <f t="shared" si="4"/>
        <v>43386</v>
      </c>
      <c r="F28" s="98">
        <f>IFERROR(VLOOKUP($B28,[4]장성!$B$6:$Z$165,24,FALSE),"")</f>
        <v>3</v>
      </c>
      <c r="G28" s="56">
        <f>IFERROR(VLOOKUP($B28,[4]장성!$B$6:$Z$165,25,FALSE),"")</f>
        <v>6810</v>
      </c>
      <c r="H28" s="96">
        <f>IFERROR(VLOOKUP($B28,[4]도계!$B$6:$Z$168,24,FALSE),"")</f>
        <v>18</v>
      </c>
      <c r="I28" s="84">
        <f>IFERROR(VLOOKUP($B28,[4]도계!$B$6:$Z$168,25,FALSE),"")</f>
        <v>36576</v>
      </c>
      <c r="J28" s="97" t="str">
        <f>IFERROR(VLOOKUP($B28,[4]화순!$B$6:$Z$121,24,FALSE),"")</f>
        <v/>
      </c>
      <c r="K28" s="58" t="str">
        <f>IFERROR(VLOOKUP($B28,[4]화순!$B$6:$Z$121,25,FALSE),"")</f>
        <v/>
      </c>
      <c r="L28" s="59" t="str">
        <f>IFERROR(VLOOKUP($B28,[4]본사!$B$6:$Z$50,24,FALSE),"")</f>
        <v/>
      </c>
      <c r="M28" s="56" t="str">
        <f>IFERROR(VLOOKUP($B28,[4]본사!$B$6:$Z$50,25,FALSE),"")</f>
        <v/>
      </c>
      <c r="N28" s="51"/>
      <c r="O28" s="51"/>
    </row>
    <row r="29" spans="1:15" ht="14.45" customHeight="1">
      <c r="A29" s="226"/>
      <c r="B29" s="52" t="s">
        <v>31</v>
      </c>
      <c r="C29" s="79" t="s">
        <v>18</v>
      </c>
      <c r="D29" s="99">
        <f t="shared" si="4"/>
        <v>1</v>
      </c>
      <c r="E29" s="81">
        <f t="shared" si="4"/>
        <v>28891</v>
      </c>
      <c r="F29" s="100" t="str">
        <f>IFERROR(VLOOKUP($B29,[4]장성!$B$6:$Z$165,24,FALSE),"")</f>
        <v>1식</v>
      </c>
      <c r="G29" s="56">
        <f>IFERROR(VLOOKUP($B29,[4]장성!$B$6:$Z$165,25,FALSE),"")</f>
        <v>18836</v>
      </c>
      <c r="H29" s="100">
        <f>IFERROR(VLOOKUP($B29,[4]도계!$B$6:$Z$168,24,FALSE),"")</f>
        <v>1</v>
      </c>
      <c r="I29" s="84">
        <f>IFERROR(VLOOKUP($B29,[4]도계!$B$6:$Z$168,25,FALSE),"")</f>
        <v>10055</v>
      </c>
      <c r="J29" s="100" t="str">
        <f>IFERROR(VLOOKUP($B29,[4]화순!$B$6:$Z$121,24,FALSE),"")</f>
        <v/>
      </c>
      <c r="K29" s="58" t="str">
        <f>IFERROR(VLOOKUP($B29,[4]화순!$B$6:$Z$121,25,FALSE),"")</f>
        <v/>
      </c>
      <c r="L29" s="59" t="str">
        <f>IFERROR(VLOOKUP($B29,[4]본사!$B$6:$Z$50,24,FALSE),"")</f>
        <v/>
      </c>
      <c r="M29" s="56" t="str">
        <f>IFERROR(VLOOKUP($B29,[4]본사!$B$6:$Z$50,25,FALSE),"")</f>
        <v/>
      </c>
      <c r="N29" s="51"/>
      <c r="O29" s="51"/>
    </row>
    <row r="30" spans="1:15" ht="14.45" customHeight="1">
      <c r="A30" s="226"/>
      <c r="B30" s="52" t="s">
        <v>32</v>
      </c>
      <c r="C30" s="79" t="s">
        <v>18</v>
      </c>
      <c r="D30" s="99">
        <f t="shared" si="4"/>
        <v>1</v>
      </c>
      <c r="E30" s="81">
        <f t="shared" si="4"/>
        <v>17374</v>
      </c>
      <c r="F30" s="100" t="str">
        <f>IFERROR(VLOOKUP($B30,[4]장성!$B$6:$Z$165,24,FALSE),"")</f>
        <v>1식</v>
      </c>
      <c r="G30" s="56">
        <f>IFERROR(VLOOKUP($B30,[4]장성!$B$6:$Z$165,25,FALSE),"")</f>
        <v>595</v>
      </c>
      <c r="H30" s="100">
        <f>IFERROR(VLOOKUP($B30,[4]도계!$B$6:$Z$168,24,FALSE),"")</f>
        <v>1</v>
      </c>
      <c r="I30" s="84">
        <f>IFERROR(VLOOKUP($B30,[4]도계!$B$6:$Z$168,25,FALSE),"")</f>
        <v>16779</v>
      </c>
      <c r="J30" s="100" t="str">
        <f>IFERROR(VLOOKUP($B30,[4]화순!$B$6:$Z$121,24,FALSE),"")</f>
        <v/>
      </c>
      <c r="K30" s="58" t="str">
        <f>IFERROR(VLOOKUP($B30,[4]화순!$B$6:$Z$121,25,FALSE),"")</f>
        <v/>
      </c>
      <c r="L30" s="59" t="str">
        <f>IFERROR(VLOOKUP($B30,[4]본사!$B$6:$Z$50,24,FALSE),"")</f>
        <v/>
      </c>
      <c r="M30" s="56" t="str">
        <f>IFERROR(VLOOKUP($B30,[4]본사!$B$6:$Z$50,25,FALSE),"")</f>
        <v/>
      </c>
      <c r="N30" s="51"/>
      <c r="O30" s="51"/>
    </row>
    <row r="31" spans="1:15" ht="14.45" customHeight="1">
      <c r="A31" s="226"/>
      <c r="B31" s="52" t="s">
        <v>33</v>
      </c>
      <c r="C31" s="79" t="s">
        <v>18</v>
      </c>
      <c r="D31" s="101">
        <f t="shared" si="4"/>
        <v>576</v>
      </c>
      <c r="E31" s="81">
        <f t="shared" si="4"/>
        <v>25475</v>
      </c>
      <c r="F31" s="102">
        <f>IFERROR(VLOOKUP($B31,[4]장성!$B$6:$Z$165,24,FALSE),"")</f>
        <v>576</v>
      </c>
      <c r="G31" s="56">
        <f>IFERROR(VLOOKUP($B31,[4]장성!$B$6:$Z$165,25,FALSE),"")</f>
        <v>25475</v>
      </c>
      <c r="H31" s="103" t="str">
        <f>IFERROR(VLOOKUP($B31,[4]도계!$B$6:$Z$168,24,FALSE),"")</f>
        <v/>
      </c>
      <c r="I31" s="84" t="str">
        <f>IFERROR(VLOOKUP($B31,[4]도계!$B$6:$Z$168,25,FALSE),"")</f>
        <v/>
      </c>
      <c r="J31" s="104" t="str">
        <f>IFERROR(VLOOKUP($B31,[4]화순!$B$6:$Z$121,24,FALSE),"")</f>
        <v/>
      </c>
      <c r="K31" s="58" t="str">
        <f>IFERROR(VLOOKUP($B31,[4]화순!$B$6:$Z$121,25,FALSE),"")</f>
        <v/>
      </c>
      <c r="L31" s="59" t="str">
        <f>IFERROR(VLOOKUP($B31,[4]본사!$B$6:$Z$50,24,FALSE),"")</f>
        <v/>
      </c>
      <c r="M31" s="56" t="str">
        <f>IFERROR(VLOOKUP($B31,[4]본사!$B$6:$Z$50,25,FALSE),"")</f>
        <v/>
      </c>
      <c r="N31" s="51"/>
      <c r="O31" s="51"/>
    </row>
    <row r="32" spans="1:15" ht="14.45" hidden="1" customHeight="1">
      <c r="A32" s="226"/>
      <c r="B32" s="52" t="s">
        <v>34</v>
      </c>
      <c r="C32" s="79" t="s">
        <v>35</v>
      </c>
      <c r="D32" s="101">
        <f t="shared" si="4"/>
        <v>0</v>
      </c>
      <c r="E32" s="81">
        <f t="shared" si="4"/>
        <v>0</v>
      </c>
      <c r="F32" s="102" t="str">
        <f>IFERROR(VLOOKUP($B32,[4]장성!$B$6:$Z$165,24,FALSE),"")</f>
        <v/>
      </c>
      <c r="G32" s="56" t="str">
        <f>IFERROR(VLOOKUP($B32,[4]장성!$B$6:$Z$165,25,FALSE),"")</f>
        <v/>
      </c>
      <c r="H32" s="105" t="str">
        <f>IFERROR(VLOOKUP($B32,[4]도계!$B$6:$Z$168,24,FALSE),"")</f>
        <v/>
      </c>
      <c r="I32" s="106" t="str">
        <f>IFERROR(VLOOKUP($B32,[4]도계!$B$6:$Z$168,25,FALSE),"")</f>
        <v/>
      </c>
      <c r="J32" s="104" t="str">
        <f>IFERROR(VLOOKUP($B32,[4]화순!$B$6:$Z$121,24,FALSE),"")</f>
        <v/>
      </c>
      <c r="K32" s="58" t="str">
        <f>IFERROR(VLOOKUP($B32,[4]화순!$B$6:$Z$121,25,FALSE),"")</f>
        <v/>
      </c>
      <c r="L32" s="59" t="str">
        <f>IFERROR(VLOOKUP($B32,[4]본사!$B$6:$Z$50,24,FALSE),"")</f>
        <v/>
      </c>
      <c r="M32" s="56" t="str">
        <f>IFERROR(VLOOKUP($B32,[4]본사!$B$6:$Z$50,25,FALSE),"")</f>
        <v/>
      </c>
      <c r="N32" s="51"/>
      <c r="O32" s="51"/>
    </row>
    <row r="33" spans="1:15" ht="14.45" customHeight="1">
      <c r="A33" s="226"/>
      <c r="B33" s="52" t="s">
        <v>36</v>
      </c>
      <c r="C33" s="79" t="s">
        <v>37</v>
      </c>
      <c r="D33" s="101">
        <f t="shared" si="4"/>
        <v>600</v>
      </c>
      <c r="E33" s="81">
        <f t="shared" si="4"/>
        <v>163643</v>
      </c>
      <c r="F33" s="102" t="str">
        <f>IFERROR(VLOOKUP($B33,[4]장성!$B$6:$Z$165,24,FALSE),"")</f>
        <v/>
      </c>
      <c r="G33" s="56" t="str">
        <f>IFERROR(VLOOKUP($B33,[4]장성!$B$6:$Z$165,25,FALSE),"")</f>
        <v/>
      </c>
      <c r="H33" s="103">
        <f>IFERROR(VLOOKUP($B33,[4]도계!$B$6:$Z$168,24,FALSE),"")</f>
        <v>600</v>
      </c>
      <c r="I33" s="84">
        <f>IFERROR(VLOOKUP($B33,[4]도계!$B$6:$Z$168,25,FALSE),"")</f>
        <v>163643</v>
      </c>
      <c r="J33" s="104" t="str">
        <f>IFERROR(VLOOKUP($B33,[4]화순!$B$6:$Z$121,24,FALSE),"")</f>
        <v/>
      </c>
      <c r="K33" s="58" t="str">
        <f>IFERROR(VLOOKUP($B33,[4]화순!$B$6:$Z$121,25,FALSE),"")</f>
        <v/>
      </c>
      <c r="L33" s="59" t="str">
        <f>IFERROR(VLOOKUP($B33,[4]본사!$B$6:$Z$50,24,FALSE),"")</f>
        <v/>
      </c>
      <c r="M33" s="56" t="str">
        <f>IFERROR(VLOOKUP($B33,[4]본사!$B$6:$Z$50,25,FALSE),"")</f>
        <v/>
      </c>
      <c r="N33" s="51"/>
      <c r="O33" s="51"/>
    </row>
    <row r="34" spans="1:15" ht="14.45" customHeight="1">
      <c r="A34" s="226"/>
      <c r="B34" s="86" t="s">
        <v>38</v>
      </c>
      <c r="C34" s="107"/>
      <c r="D34" s="108"/>
      <c r="E34" s="89">
        <f>SUM(G34:M34)</f>
        <v>989000</v>
      </c>
      <c r="F34" s="109"/>
      <c r="G34" s="91">
        <f>SUM(G35:G82)</f>
        <v>205000</v>
      </c>
      <c r="H34" s="109"/>
      <c r="I34" s="92">
        <f>SUM(I35:I82)</f>
        <v>754000</v>
      </c>
      <c r="J34" s="109"/>
      <c r="K34" s="91">
        <f>SUM(K35:K82)</f>
        <v>0</v>
      </c>
      <c r="L34" s="109"/>
      <c r="M34" s="91">
        <f>SUM(M35:M81)</f>
        <v>30000</v>
      </c>
      <c r="N34" s="93"/>
      <c r="O34" s="93"/>
    </row>
    <row r="35" spans="1:15" ht="14.45" customHeight="1">
      <c r="A35" s="226"/>
      <c r="B35" s="110" t="s">
        <v>39</v>
      </c>
      <c r="C35" s="79" t="s">
        <v>37</v>
      </c>
      <c r="D35" s="111" t="s">
        <v>19</v>
      </c>
      <c r="E35" s="112">
        <f t="shared" si="4"/>
        <v>310000</v>
      </c>
      <c r="F35" s="55" t="str">
        <f>IFERROR(VLOOKUP($B35,[4]장성!$B$6:$Z$165,24,FALSE),"")</f>
        <v>1식</v>
      </c>
      <c r="G35" s="56">
        <f>IFERROR(VLOOKUP($B35,[4]장성!$B$6:$Z$165,25,FALSE),"")</f>
        <v>100000</v>
      </c>
      <c r="H35" s="55">
        <f>IFERROR(VLOOKUP($B35,[4]도계!$B$6:$Z$168,24,FALSE),"")</f>
        <v>1</v>
      </c>
      <c r="I35" s="57">
        <f>IFERROR(VLOOKUP($B35,[4]도계!$B$6:$Z$168,25,FALSE),"")</f>
        <v>210000</v>
      </c>
      <c r="J35" s="55" t="str">
        <f>IFERROR(VLOOKUP($B35,[4]화순!$B$6:$Z$121,24,FALSE),"")</f>
        <v/>
      </c>
      <c r="K35" s="58" t="str">
        <f>IFERROR(VLOOKUP($B35,[4]화순!$B$6:$Z$121,25,FALSE),"")</f>
        <v/>
      </c>
      <c r="L35" s="59" t="str">
        <f>IFERROR(VLOOKUP($B35,[4]본사!$B$6:$Z$50,24,FALSE),"")</f>
        <v/>
      </c>
      <c r="M35" s="56" t="str">
        <f>IFERROR(VLOOKUP($B35,[4]본사!$B$6:$Z$50,25,FALSE),"")</f>
        <v/>
      </c>
      <c r="N35" s="51"/>
      <c r="O35" s="51"/>
    </row>
    <row r="36" spans="1:15" ht="14.45" customHeight="1">
      <c r="A36" s="226"/>
      <c r="B36" s="110" t="s">
        <v>40</v>
      </c>
      <c r="C36" s="60" t="s">
        <v>18</v>
      </c>
      <c r="D36" s="111" t="s">
        <v>21</v>
      </c>
      <c r="E36" s="112">
        <f t="shared" si="4"/>
        <v>45000</v>
      </c>
      <c r="F36" s="55" t="str">
        <f>IFERROR(VLOOKUP($B36,[4]장성!$B$6:$Z$165,24,FALSE),"")</f>
        <v>1식</v>
      </c>
      <c r="G36" s="56">
        <f>IFERROR(VLOOKUP($B36,[4]장성!$B$6:$Z$165,25,FALSE),"")</f>
        <v>35000</v>
      </c>
      <c r="H36" s="55">
        <f>IFERROR(VLOOKUP($B36,[4]도계!$B$6:$Z$168,24,FALSE),"")</f>
        <v>1</v>
      </c>
      <c r="I36" s="57">
        <f>IFERROR(VLOOKUP($B36,[4]도계!$B$6:$Z$168,25,FALSE),"")</f>
        <v>10000</v>
      </c>
      <c r="J36" s="55" t="str">
        <f>IFERROR(VLOOKUP($B36,[4]화순!$B$6:$Z$121,24,FALSE),"")</f>
        <v/>
      </c>
      <c r="K36" s="58" t="str">
        <f>IFERROR(VLOOKUP($B36,[4]화순!$B$6:$Z$121,25,FALSE),"")</f>
        <v/>
      </c>
      <c r="L36" s="59" t="str">
        <f>IFERROR(VLOOKUP($B36,[4]본사!$B$6:$Z$50,24,FALSE),"")</f>
        <v/>
      </c>
      <c r="M36" s="56" t="str">
        <f>IFERROR(VLOOKUP($B36,[4]본사!$B$6:$Z$50,25,FALSE),"")</f>
        <v/>
      </c>
      <c r="N36" s="51"/>
      <c r="O36" s="51"/>
    </row>
    <row r="37" spans="1:15" ht="14.45" customHeight="1">
      <c r="A37" s="226"/>
      <c r="B37" s="110" t="s">
        <v>41</v>
      </c>
      <c r="C37" s="60" t="s">
        <v>18</v>
      </c>
      <c r="D37" s="111" t="s">
        <v>21</v>
      </c>
      <c r="E37" s="112">
        <f t="shared" si="4"/>
        <v>60000</v>
      </c>
      <c r="F37" s="55" t="str">
        <f>IFERROR(VLOOKUP($B37,[4]장성!$B$6:$Z$165,24,FALSE),"")</f>
        <v>1식</v>
      </c>
      <c r="G37" s="56">
        <f>IFERROR(VLOOKUP($B37,[4]장성!$B$6:$Z$165,25,FALSE),"")</f>
        <v>30000</v>
      </c>
      <c r="H37" s="55">
        <f>IFERROR(VLOOKUP($B37,[4]도계!$B$6:$Z$168,24,FALSE),"")</f>
        <v>1</v>
      </c>
      <c r="I37" s="57">
        <f>IFERROR(VLOOKUP($B37,[4]도계!$B$6:$Z$168,25,FALSE),"")</f>
        <v>30000</v>
      </c>
      <c r="J37" s="55" t="str">
        <f>IFERROR(VLOOKUP($B37,[4]화순!$B$6:$Z$121,24,FALSE),"")</f>
        <v/>
      </c>
      <c r="K37" s="58" t="str">
        <f>IFERROR(VLOOKUP($B37,[4]화순!$B$6:$Z$121,25,FALSE),"")</f>
        <v/>
      </c>
      <c r="L37" s="59" t="str">
        <f>IFERROR(VLOOKUP($B37,[4]본사!$B$6:$Z$50,24,FALSE),"")</f>
        <v/>
      </c>
      <c r="M37" s="56" t="str">
        <f>IFERROR(VLOOKUP($B37,[4]본사!$B$6:$Z$50,25,FALSE),"")</f>
        <v/>
      </c>
      <c r="N37" s="51"/>
      <c r="O37" s="51"/>
    </row>
    <row r="38" spans="1:15" ht="14.45" customHeight="1">
      <c r="A38" s="226"/>
      <c r="B38" s="110" t="s">
        <v>42</v>
      </c>
      <c r="C38" s="60" t="s">
        <v>18</v>
      </c>
      <c r="D38" s="111" t="s">
        <v>21</v>
      </c>
      <c r="E38" s="112">
        <f t="shared" si="4"/>
        <v>20000</v>
      </c>
      <c r="F38" s="55" t="str">
        <f>IFERROR(VLOOKUP($B38,[4]장성!$B$6:$Z$165,24,FALSE),"")</f>
        <v>1식</v>
      </c>
      <c r="G38" s="56">
        <f>IFERROR(VLOOKUP($B38,[4]장성!$B$6:$Z$165,25,FALSE),"")</f>
        <v>20000</v>
      </c>
      <c r="H38" s="55" t="str">
        <f>IFERROR(VLOOKUP($B38,[4]도계!$B$6:$Z$168,24,FALSE),"")</f>
        <v/>
      </c>
      <c r="I38" s="57" t="str">
        <f>IFERROR(VLOOKUP($B38,[4]도계!$B$6:$Z$168,25,FALSE),"")</f>
        <v/>
      </c>
      <c r="J38" s="55" t="str">
        <f>IFERROR(VLOOKUP($B38,[4]화순!$B$6:$Z$121,24,FALSE),"")</f>
        <v/>
      </c>
      <c r="K38" s="58" t="str">
        <f>IFERROR(VLOOKUP($B38,[4]화순!$B$6:$Z$121,25,FALSE),"")</f>
        <v/>
      </c>
      <c r="L38" s="59" t="str">
        <f>IFERROR(VLOOKUP($B38,[4]본사!$B$6:$Z$50,24,FALSE),"")</f>
        <v/>
      </c>
      <c r="M38" s="56" t="str">
        <f>IFERROR(VLOOKUP($B38,[4]본사!$B$6:$Z$50,25,FALSE),"")</f>
        <v/>
      </c>
      <c r="N38" s="51"/>
      <c r="O38" s="51"/>
    </row>
    <row r="39" spans="1:15" ht="14.45" customHeight="1">
      <c r="A39" s="226"/>
      <c r="B39" s="110" t="s">
        <v>43</v>
      </c>
      <c r="C39" s="79" t="s">
        <v>18</v>
      </c>
      <c r="D39" s="111" t="s">
        <v>21</v>
      </c>
      <c r="E39" s="112">
        <f>SUM(G39,I39,K39,M39)</f>
        <v>20000</v>
      </c>
      <c r="F39" s="55" t="str">
        <f>IFERROR(VLOOKUP($B39,[4]장성!$B$6:$Z$165,24,FALSE),"")</f>
        <v>1식</v>
      </c>
      <c r="G39" s="56">
        <f>IFERROR(VLOOKUP($B39,[4]장성!$B$6:$Z$165,25,FALSE),"")</f>
        <v>20000</v>
      </c>
      <c r="H39" s="55" t="str">
        <f>IFERROR(VLOOKUP($B39,[4]도계!$B$6:$Z$168,24,FALSE),"")</f>
        <v/>
      </c>
      <c r="I39" s="57" t="str">
        <f>IFERROR(VLOOKUP($B39,[4]도계!$B$6:$Z$168,25,FALSE),"")</f>
        <v/>
      </c>
      <c r="J39" s="55" t="str">
        <f>IFERROR(VLOOKUP($B39,[4]화순!$B$6:$Z$121,24,FALSE),"")</f>
        <v/>
      </c>
      <c r="K39" s="58" t="str">
        <f>IFERROR(VLOOKUP($B39,[4]화순!$B$6:$Z$121,25,FALSE),"")</f>
        <v/>
      </c>
      <c r="L39" s="59" t="str">
        <f>IFERROR(VLOOKUP($B39,[4]본사!$B$6:$Z$50,24,FALSE),"")</f>
        <v/>
      </c>
      <c r="M39" s="56" t="str">
        <f>IFERROR(VLOOKUP($B39,[4]본사!$B$6:$Z$50,25,FALSE),"")</f>
        <v/>
      </c>
      <c r="N39" s="51"/>
      <c r="O39" s="51"/>
    </row>
    <row r="40" spans="1:15" ht="14.45" customHeight="1">
      <c r="A40" s="226"/>
      <c r="B40" s="110" t="s">
        <v>44</v>
      </c>
      <c r="C40" s="79" t="s">
        <v>18</v>
      </c>
      <c r="D40" s="113">
        <f>H40</f>
        <v>363</v>
      </c>
      <c r="E40" s="112">
        <f t="shared" ref="D40:E82" si="5">SUM(G40,I40,K40,M40)</f>
        <v>304000</v>
      </c>
      <c r="F40" s="55" t="str">
        <f>IFERROR(VLOOKUP($B40,[4]장성!$B$6:$Z$165,24,FALSE),"")</f>
        <v/>
      </c>
      <c r="G40" s="56" t="str">
        <f>IFERROR(VLOOKUP($B40,[4]장성!$B$6:$Z$165,25,FALSE),"")</f>
        <v/>
      </c>
      <c r="H40" s="114">
        <f>IFERROR(VLOOKUP($B40,[4]도계!$B$6:$Z$168,24,FALSE),"")</f>
        <v>363</v>
      </c>
      <c r="I40" s="57">
        <f>IFERROR(VLOOKUP($B40,[4]도계!$B$6:$Z$168,25,FALSE),"")</f>
        <v>304000</v>
      </c>
      <c r="J40" s="55" t="str">
        <f>IFERROR(VLOOKUP($B40,[4]화순!$B$6:$Z$121,24,FALSE),"")</f>
        <v/>
      </c>
      <c r="K40" s="58" t="str">
        <f>IFERROR(VLOOKUP($B40,[4]화순!$B$6:$Z$121,25,FALSE),"")</f>
        <v/>
      </c>
      <c r="L40" s="59" t="str">
        <f>IFERROR(VLOOKUP($B40,[4]본사!$B$6:$Z$50,24,FALSE),"")</f>
        <v/>
      </c>
      <c r="M40" s="56" t="str">
        <f>IFERROR(VLOOKUP($B40,[4]본사!$B$6:$Z$50,25,FALSE),"")</f>
        <v/>
      </c>
      <c r="N40" s="51"/>
      <c r="O40" s="51"/>
    </row>
    <row r="41" spans="1:15" ht="14.45" customHeight="1">
      <c r="A41" s="226"/>
      <c r="B41" s="110" t="s">
        <v>45</v>
      </c>
      <c r="C41" s="79" t="s">
        <v>18</v>
      </c>
      <c r="D41" s="113">
        <f>H41</f>
        <v>780</v>
      </c>
      <c r="E41" s="112">
        <f t="shared" si="5"/>
        <v>200000</v>
      </c>
      <c r="F41" s="55" t="str">
        <f>IFERROR(VLOOKUP($B41,[4]장성!$B$6:$Z$165,24,FALSE),"")</f>
        <v/>
      </c>
      <c r="G41" s="56" t="str">
        <f>IFERROR(VLOOKUP($B41,[4]장성!$B$6:$Z$165,25,FALSE),"")</f>
        <v/>
      </c>
      <c r="H41" s="114">
        <f>IFERROR(VLOOKUP($B41,[4]도계!$B$6:$Z$168,24,FALSE),"")</f>
        <v>780</v>
      </c>
      <c r="I41" s="57">
        <f>IFERROR(VLOOKUP($B41,[4]도계!$B$6:$Z$168,25,FALSE),"")</f>
        <v>200000</v>
      </c>
      <c r="J41" s="55" t="str">
        <f>IFERROR(VLOOKUP($B41,[4]화순!$B$6:$Z$121,24,FALSE),"")</f>
        <v/>
      </c>
      <c r="K41" s="58" t="str">
        <f>IFERROR(VLOOKUP($B41,[4]화순!$B$6:$Z$121,25,FALSE),"")</f>
        <v/>
      </c>
      <c r="L41" s="59" t="str">
        <f>IFERROR(VLOOKUP($B41,[4]본사!$B$6:$Z$50,24,FALSE),"")</f>
        <v/>
      </c>
      <c r="M41" s="56" t="str">
        <f>IFERROR(VLOOKUP($B41,[4]본사!$B$6:$Z$50,25,FALSE),"")</f>
        <v/>
      </c>
      <c r="N41" s="51"/>
      <c r="O41" s="51"/>
    </row>
    <row r="42" spans="1:15" ht="14.45" customHeight="1">
      <c r="A42" s="226"/>
      <c r="B42" s="110" t="s">
        <v>46</v>
      </c>
      <c r="C42" s="79" t="s">
        <v>18</v>
      </c>
      <c r="D42" s="111" t="s">
        <v>19</v>
      </c>
      <c r="E42" s="112">
        <f t="shared" si="5"/>
        <v>30000</v>
      </c>
      <c r="F42" s="55" t="str">
        <f>IFERROR(VLOOKUP($B42,[4]장성!$B$6:$Z$165,24,FALSE),"")</f>
        <v/>
      </c>
      <c r="G42" s="56" t="str">
        <f>IFERROR(VLOOKUP($B42,[4]장성!$B$6:$Z$165,25,FALSE),"")</f>
        <v/>
      </c>
      <c r="H42" s="55" t="str">
        <f>IFERROR(VLOOKUP($B42,[4]도계!$B$6:$Z$168,24,FALSE),"")</f>
        <v/>
      </c>
      <c r="I42" s="57" t="str">
        <f>IFERROR(VLOOKUP($B42,[4]도계!$B$6:$Z$168,25,FALSE),"")</f>
        <v/>
      </c>
      <c r="J42" s="55" t="str">
        <f>IFERROR(VLOOKUP($B42,[4]화순!$B$6:$Z$121,24,FALSE),"")</f>
        <v/>
      </c>
      <c r="K42" s="58" t="str">
        <f>IFERROR(VLOOKUP($B42,[4]화순!$B$6:$Z$121,25,FALSE),"")</f>
        <v/>
      </c>
      <c r="L42" s="59" t="str">
        <f>IFERROR(VLOOKUP($B42,[4]본사!$B$6:$Z$50,24,FALSE),"")</f>
        <v>1식</v>
      </c>
      <c r="M42" s="56">
        <f>IFERROR(VLOOKUP($B42,[4]본사!$B$6:$Z$50,25,FALSE),"")</f>
        <v>30000</v>
      </c>
      <c r="N42" s="51"/>
      <c r="O42" s="51"/>
    </row>
    <row r="43" spans="1:15" ht="14.45" hidden="1" customHeight="1">
      <c r="A43" s="226"/>
      <c r="B43" s="110"/>
      <c r="C43" s="79"/>
      <c r="D43" s="115"/>
      <c r="E43" s="112">
        <f t="shared" si="5"/>
        <v>0</v>
      </c>
      <c r="F43" s="55" t="str">
        <f>IFERROR(VLOOKUP($B43,[4]장성!$B$6:$Z$165,24,FALSE),"")</f>
        <v/>
      </c>
      <c r="G43" s="56" t="str">
        <f>IFERROR(VLOOKUP($B43,[4]장성!$B$6:$Z$165,25,FALSE),"")</f>
        <v/>
      </c>
      <c r="H43" s="55" t="str">
        <f>IFERROR(VLOOKUP($B43,[4]도계!$B$6:$Z$168,24,FALSE),"")</f>
        <v/>
      </c>
      <c r="I43" s="57" t="str">
        <f>IFERROR(VLOOKUP($B43,[4]도계!$B$6:$Z$168,25,FALSE),"")</f>
        <v/>
      </c>
      <c r="J43" s="55" t="str">
        <f>IFERROR(VLOOKUP($B43,[4]화순!$B$6:$Z$121,24,FALSE),"")</f>
        <v/>
      </c>
      <c r="K43" s="58" t="str">
        <f>IFERROR(VLOOKUP($B43,[4]화순!$B$6:$Z$121,25,FALSE),"")</f>
        <v/>
      </c>
      <c r="L43" s="59" t="str">
        <f>IFERROR(VLOOKUP($B43,[4]본사!$B$6:$Z$50,24,FALSE),"")</f>
        <v/>
      </c>
      <c r="M43" s="56" t="str">
        <f>IFERROR(VLOOKUP($B43,[4]본사!$B$6:$Z$50,25,FALSE),"")</f>
        <v/>
      </c>
      <c r="N43" s="51"/>
      <c r="O43" s="51"/>
    </row>
    <row r="44" spans="1:15" ht="14.45" hidden="1" customHeight="1">
      <c r="A44" s="226"/>
      <c r="B44" s="116"/>
      <c r="C44" s="117"/>
      <c r="D44" s="118"/>
      <c r="E44" s="119">
        <f t="shared" si="5"/>
        <v>0</v>
      </c>
      <c r="F44" s="120" t="str">
        <f>IFERROR(VLOOKUP($B44,[4]장성!$B$6:$Z$165,24,FALSE),"")</f>
        <v/>
      </c>
      <c r="G44" s="121" t="str">
        <f>IFERROR(VLOOKUP($B44,[4]장성!$B$6:$Z$165,25,FALSE),"")</f>
        <v/>
      </c>
      <c r="H44" s="120" t="str">
        <f>IFERROR(VLOOKUP($B44,[4]도계!$B$6:$Z$168,24,FALSE),"")</f>
        <v/>
      </c>
      <c r="I44" s="122" t="str">
        <f>IFERROR(VLOOKUP($B44,[4]도계!$B$6:$Z$168,25,FALSE),"")</f>
        <v/>
      </c>
      <c r="J44" s="120" t="str">
        <f>IFERROR(VLOOKUP($B44,[4]화순!$B$6:$Z$121,24,FALSE),"")</f>
        <v/>
      </c>
      <c r="K44" s="123" t="str">
        <f>IFERROR(VLOOKUP($B44,[4]화순!$B$6:$Z$121,25,FALSE),"")</f>
        <v/>
      </c>
      <c r="L44" s="124" t="str">
        <f>IFERROR(VLOOKUP($B44,[4]본사!$B$6:$Z$50,24,FALSE),"")</f>
        <v/>
      </c>
      <c r="M44" s="121" t="str">
        <f>IFERROR(VLOOKUP($B44,[4]본사!$B$6:$Z$50,25,FALSE),"")</f>
        <v/>
      </c>
      <c r="N44" s="51"/>
      <c r="O44" s="51"/>
    </row>
    <row r="45" spans="1:15" ht="14.45" hidden="1" customHeight="1">
      <c r="A45" s="226"/>
      <c r="B45" s="110"/>
      <c r="C45" s="79"/>
      <c r="D45" s="125"/>
      <c r="E45" s="112">
        <f t="shared" si="5"/>
        <v>0</v>
      </c>
      <c r="F45" s="55" t="str">
        <f>IFERROR(VLOOKUP($B45,[4]장성!$B$6:$Z$165,24,FALSE),"")</f>
        <v/>
      </c>
      <c r="G45" s="56" t="str">
        <f>IFERROR(VLOOKUP($B45,[4]장성!$B$6:$Z$165,25,FALSE),"")</f>
        <v/>
      </c>
      <c r="H45" s="126" t="str">
        <f>IFERROR(VLOOKUP($B45,[4]도계!$B$6:$Z$168,24,FALSE),"")</f>
        <v/>
      </c>
      <c r="I45" s="57" t="str">
        <f>IFERROR(VLOOKUP($B45,[4]도계!$B$6:$Z$168,25,FALSE),"")</f>
        <v/>
      </c>
      <c r="J45" s="55" t="str">
        <f>IFERROR(VLOOKUP($B45,[4]화순!$B$6:$Z$121,24,FALSE),"")</f>
        <v/>
      </c>
      <c r="K45" s="58" t="str">
        <f>IFERROR(VLOOKUP($B45,[4]화순!$B$6:$Z$121,25,FALSE),"")</f>
        <v/>
      </c>
      <c r="L45" s="59" t="str">
        <f>IFERROR(VLOOKUP($B45,[4]본사!$B$6:$Z$50,24,FALSE),"")</f>
        <v/>
      </c>
      <c r="M45" s="56" t="str">
        <f>IFERROR(VLOOKUP($B45,[4]본사!$B$6:$Z$50,25,FALSE),"")</f>
        <v/>
      </c>
      <c r="N45" s="51"/>
      <c r="O45" s="51"/>
    </row>
    <row r="46" spans="1:15" ht="14.45" hidden="1" customHeight="1">
      <c r="A46" s="226"/>
      <c r="B46" s="110"/>
      <c r="C46" s="79"/>
      <c r="D46" s="115"/>
      <c r="E46" s="112">
        <f t="shared" si="5"/>
        <v>0</v>
      </c>
      <c r="F46" s="55" t="str">
        <f>IFERROR(VLOOKUP($B46,[4]장성!$B$6:$Z$165,24,FALSE),"")</f>
        <v/>
      </c>
      <c r="G46" s="56" t="str">
        <f>IFERROR(VLOOKUP($B46,[4]장성!$B$6:$Z$165,25,FALSE),"")</f>
        <v/>
      </c>
      <c r="H46" s="55" t="str">
        <f>IFERROR(VLOOKUP($B46,[4]도계!$B$6:$Z$168,24,FALSE),"")</f>
        <v/>
      </c>
      <c r="I46" s="57" t="str">
        <f>IFERROR(VLOOKUP($B46,[4]도계!$B$6:$Z$168,25,FALSE),"")</f>
        <v/>
      </c>
      <c r="J46" s="55" t="str">
        <f>IFERROR(VLOOKUP($B46,[4]화순!$B$6:$Z$121,24,FALSE),"")</f>
        <v/>
      </c>
      <c r="K46" s="58" t="str">
        <f>IFERROR(VLOOKUP($B46,[4]화순!$B$6:$Z$121,25,FALSE),"")</f>
        <v/>
      </c>
      <c r="L46" s="59" t="str">
        <f>IFERROR(VLOOKUP($B46,[4]본사!$B$6:$Z$50,24,FALSE),"")</f>
        <v/>
      </c>
      <c r="M46" s="56" t="str">
        <f>IFERROR(VLOOKUP($B46,[4]본사!$B$6:$Z$50,25,FALSE),"")</f>
        <v/>
      </c>
      <c r="N46" s="51"/>
      <c r="O46" s="51"/>
    </row>
    <row r="47" spans="1:15" ht="14.45" hidden="1" customHeight="1">
      <c r="A47" s="226"/>
      <c r="B47" s="110"/>
      <c r="C47" s="79"/>
      <c r="D47" s="115"/>
      <c r="E47" s="112">
        <f t="shared" si="5"/>
        <v>0</v>
      </c>
      <c r="F47" s="55" t="str">
        <f>IFERROR(VLOOKUP($B47,[4]장성!$B$6:$Z$165,24,FALSE),"")</f>
        <v/>
      </c>
      <c r="G47" s="56" t="str">
        <f>IFERROR(VLOOKUP($B47,[4]장성!$B$6:$Z$165,25,FALSE),"")</f>
        <v/>
      </c>
      <c r="H47" s="55" t="str">
        <f>IFERROR(VLOOKUP($B47,[4]도계!$B$6:$Z$168,24,FALSE),"")</f>
        <v/>
      </c>
      <c r="I47" s="57" t="str">
        <f>IFERROR(VLOOKUP($B47,[4]도계!$B$6:$Z$168,25,FALSE),"")</f>
        <v/>
      </c>
      <c r="J47" s="55" t="str">
        <f>IFERROR(VLOOKUP($B47,[4]화순!$B$6:$Z$121,24,FALSE),"")</f>
        <v/>
      </c>
      <c r="K47" s="58" t="str">
        <f>IFERROR(VLOOKUP($B47,[4]화순!$B$6:$Z$121,25,FALSE),"")</f>
        <v/>
      </c>
      <c r="L47" s="59" t="str">
        <f>IFERROR(VLOOKUP($B47,[4]본사!$B$6:$Z$50,24,FALSE),"")</f>
        <v/>
      </c>
      <c r="M47" s="56" t="str">
        <f>IFERROR(VLOOKUP($B47,[4]본사!$B$6:$Z$50,25,FALSE),"")</f>
        <v/>
      </c>
      <c r="N47" s="51"/>
      <c r="O47" s="51"/>
    </row>
    <row r="48" spans="1:15" ht="14.45" hidden="1" customHeight="1">
      <c r="A48" s="226"/>
      <c r="B48" s="110"/>
      <c r="C48" s="79"/>
      <c r="D48" s="115"/>
      <c r="E48" s="112">
        <f t="shared" si="5"/>
        <v>0</v>
      </c>
      <c r="F48" s="55" t="str">
        <f>IFERROR(VLOOKUP($B48,[4]장성!$B$6:$Z$165,24,FALSE),"")</f>
        <v/>
      </c>
      <c r="G48" s="56" t="str">
        <f>IFERROR(VLOOKUP($B48,[4]장성!$B$6:$Z$165,25,FALSE),"")</f>
        <v/>
      </c>
      <c r="H48" s="55" t="str">
        <f>IFERROR(VLOOKUP($B48,[4]도계!$B$6:$Z$168,24,FALSE),"")</f>
        <v/>
      </c>
      <c r="I48" s="57" t="str">
        <f>IFERROR(VLOOKUP($B48,[4]도계!$B$6:$Z$168,25,FALSE),"")</f>
        <v/>
      </c>
      <c r="J48" s="55" t="str">
        <f>IFERROR(VLOOKUP($B48,[4]화순!$B$6:$Z$121,24,FALSE),"")</f>
        <v/>
      </c>
      <c r="K48" s="58" t="str">
        <f>IFERROR(VLOOKUP($B48,[4]화순!$B$6:$Z$121,25,FALSE),"")</f>
        <v/>
      </c>
      <c r="L48" s="59" t="str">
        <f>IFERROR(VLOOKUP($B48,[4]본사!$B$6:$Z$50,24,FALSE),"")</f>
        <v/>
      </c>
      <c r="M48" s="56" t="str">
        <f>IFERROR(VLOOKUP($B48,[4]본사!$B$6:$Z$50,25,FALSE),"")</f>
        <v/>
      </c>
      <c r="N48" s="51"/>
      <c r="O48" s="51"/>
    </row>
    <row r="49" spans="1:15" ht="14.45" hidden="1" customHeight="1">
      <c r="A49" s="226"/>
      <c r="B49" s="110"/>
      <c r="C49" s="79"/>
      <c r="D49" s="115"/>
      <c r="E49" s="112">
        <f t="shared" si="5"/>
        <v>0</v>
      </c>
      <c r="F49" s="55" t="str">
        <f>IFERROR(VLOOKUP($B49,[4]장성!$B$6:$Z$165,24,FALSE),"")</f>
        <v/>
      </c>
      <c r="G49" s="56" t="str">
        <f>IFERROR(VLOOKUP($B49,[4]장성!$B$6:$Z$165,25,FALSE),"")</f>
        <v/>
      </c>
      <c r="H49" s="55" t="str">
        <f>IFERROR(VLOOKUP($B49,[4]도계!$B$6:$Z$168,24,FALSE),"")</f>
        <v/>
      </c>
      <c r="I49" s="57" t="str">
        <f>IFERROR(VLOOKUP($B49,[4]도계!$B$6:$Z$168,25,FALSE),"")</f>
        <v/>
      </c>
      <c r="J49" s="55" t="str">
        <f>IFERROR(VLOOKUP($B49,[4]화순!$B$6:$Z$121,24,FALSE),"")</f>
        <v/>
      </c>
      <c r="K49" s="58" t="str">
        <f>IFERROR(VLOOKUP($B49,[4]화순!$B$6:$Z$121,25,FALSE),"")</f>
        <v/>
      </c>
      <c r="L49" s="59" t="str">
        <f>IFERROR(VLOOKUP($B49,[4]본사!$B$6:$Z$50,24,FALSE),"")</f>
        <v/>
      </c>
      <c r="M49" s="56" t="str">
        <f>IFERROR(VLOOKUP($B49,[4]본사!$B$6:$Z$50,25,FALSE),"")</f>
        <v/>
      </c>
      <c r="N49" s="51"/>
      <c r="O49" s="51"/>
    </row>
    <row r="50" spans="1:15" ht="14.45" hidden="1" customHeight="1">
      <c r="A50" s="226"/>
      <c r="B50" s="110"/>
      <c r="C50" s="79"/>
      <c r="D50" s="115"/>
      <c r="E50" s="112">
        <f t="shared" si="5"/>
        <v>0</v>
      </c>
      <c r="F50" s="55" t="str">
        <f>IFERROR(VLOOKUP($B50,[4]장성!$B$6:$Z$165,24,FALSE),"")</f>
        <v/>
      </c>
      <c r="G50" s="56" t="str">
        <f>IFERROR(VLOOKUP($B50,[4]장성!$B$6:$Z$165,25,FALSE),"")</f>
        <v/>
      </c>
      <c r="H50" s="55" t="str">
        <f>IFERROR(VLOOKUP($B50,[4]도계!$B$6:$Z$168,24,FALSE),"")</f>
        <v/>
      </c>
      <c r="I50" s="57" t="str">
        <f>IFERROR(VLOOKUP($B50,[4]도계!$B$6:$Z$168,25,FALSE),"")</f>
        <v/>
      </c>
      <c r="J50" s="55" t="str">
        <f>IFERROR(VLOOKUP($B50,[4]화순!$B$6:$Z$121,24,FALSE),"")</f>
        <v/>
      </c>
      <c r="K50" s="58" t="str">
        <f>IFERROR(VLOOKUP($B50,[4]화순!$B$6:$Z$121,25,FALSE),"")</f>
        <v/>
      </c>
      <c r="L50" s="59" t="str">
        <f>IFERROR(VLOOKUP($B50,[4]본사!$B$6:$Z$50,24,FALSE),"")</f>
        <v/>
      </c>
      <c r="M50" s="56" t="str">
        <f>IFERROR(VLOOKUP($B50,[4]본사!$B$6:$Z$50,25,FALSE),"")</f>
        <v/>
      </c>
      <c r="N50" s="51"/>
      <c r="O50" s="51"/>
    </row>
    <row r="51" spans="1:15" ht="14.45" hidden="1" customHeight="1">
      <c r="A51" s="226"/>
      <c r="B51" s="110"/>
      <c r="C51" s="79"/>
      <c r="D51" s="115"/>
      <c r="E51" s="112">
        <f t="shared" si="5"/>
        <v>0</v>
      </c>
      <c r="F51" s="55" t="str">
        <f>IFERROR(VLOOKUP($B51,[4]장성!$B$6:$Z$165,24,FALSE),"")</f>
        <v/>
      </c>
      <c r="G51" s="56" t="str">
        <f>IFERROR(VLOOKUP($B51,[4]장성!$B$6:$Z$165,25,FALSE),"")</f>
        <v/>
      </c>
      <c r="H51" s="55" t="str">
        <f>IFERROR(VLOOKUP($B51,[4]도계!$B$6:$Z$168,24,FALSE),"")</f>
        <v/>
      </c>
      <c r="I51" s="57" t="str">
        <f>IFERROR(VLOOKUP($B51,[4]도계!$B$6:$Z$168,25,FALSE),"")</f>
        <v/>
      </c>
      <c r="J51" s="55" t="str">
        <f>IFERROR(VLOOKUP($B51,[4]화순!$B$6:$Z$121,24,FALSE),"")</f>
        <v/>
      </c>
      <c r="K51" s="58" t="str">
        <f>IFERROR(VLOOKUP($B51,[4]화순!$B$6:$Z$121,25,FALSE),"")</f>
        <v/>
      </c>
      <c r="L51" s="59" t="str">
        <f>IFERROR(VLOOKUP($B51,[4]본사!$B$6:$Z$50,24,FALSE),"")</f>
        <v/>
      </c>
      <c r="M51" s="56" t="str">
        <f>IFERROR(VLOOKUP($B51,[4]본사!$B$6:$Z$50,25,FALSE),"")</f>
        <v/>
      </c>
      <c r="N51" s="51"/>
      <c r="O51" s="51"/>
    </row>
    <row r="52" spans="1:15" ht="14.45" hidden="1" customHeight="1">
      <c r="A52" s="226"/>
      <c r="B52" s="110"/>
      <c r="C52" s="79"/>
      <c r="D52" s="115"/>
      <c r="E52" s="112">
        <f t="shared" si="5"/>
        <v>0</v>
      </c>
      <c r="F52" s="55" t="str">
        <f>IFERROR(VLOOKUP($B52,[4]장성!$B$6:$Z$165,24,FALSE),"")</f>
        <v/>
      </c>
      <c r="G52" s="56" t="str">
        <f>IFERROR(VLOOKUP($B52,[4]장성!$B$6:$Z$165,25,FALSE),"")</f>
        <v/>
      </c>
      <c r="H52" s="55" t="str">
        <f>IFERROR(VLOOKUP($B52,[4]도계!$B$6:$Z$168,24,FALSE),"")</f>
        <v/>
      </c>
      <c r="I52" s="57" t="str">
        <f>IFERROR(VLOOKUP($B52,[4]도계!$B$6:$Z$168,25,FALSE),"")</f>
        <v/>
      </c>
      <c r="J52" s="55" t="str">
        <f>IFERROR(VLOOKUP($B52,[4]화순!$B$6:$Z$121,24,FALSE),"")</f>
        <v/>
      </c>
      <c r="K52" s="58" t="str">
        <f>IFERROR(VLOOKUP($B52,[4]화순!$B$6:$Z$121,25,FALSE),"")</f>
        <v/>
      </c>
      <c r="L52" s="59" t="str">
        <f>IFERROR(VLOOKUP($B52,[4]본사!$B$6:$Z$50,24,FALSE),"")</f>
        <v/>
      </c>
      <c r="M52" s="56" t="str">
        <f>IFERROR(VLOOKUP($B52,[4]본사!$B$6:$Z$50,25,FALSE),"")</f>
        <v/>
      </c>
      <c r="N52" s="51"/>
      <c r="O52" s="51"/>
    </row>
    <row r="53" spans="1:15" ht="14.45" hidden="1" customHeight="1">
      <c r="A53" s="226"/>
      <c r="B53" s="110"/>
      <c r="C53" s="79"/>
      <c r="D53" s="115"/>
      <c r="E53" s="112">
        <f t="shared" si="5"/>
        <v>0</v>
      </c>
      <c r="F53" s="55" t="str">
        <f>IFERROR(VLOOKUP($B53,[4]장성!$B$6:$Z$165,24,FALSE),"")</f>
        <v/>
      </c>
      <c r="G53" s="56" t="str">
        <f>IFERROR(VLOOKUP($B53,[4]장성!$B$6:$Z$165,25,FALSE),"")</f>
        <v/>
      </c>
      <c r="H53" s="55" t="str">
        <f>IFERROR(VLOOKUP($B53,[4]도계!$B$6:$Z$168,24,FALSE),"")</f>
        <v/>
      </c>
      <c r="I53" s="57" t="str">
        <f>IFERROR(VLOOKUP($B53,[4]도계!$B$6:$Z$168,25,FALSE),"")</f>
        <v/>
      </c>
      <c r="J53" s="55" t="str">
        <f>IFERROR(VLOOKUP($B53,[4]화순!$B$6:$Z$121,24,FALSE),"")</f>
        <v/>
      </c>
      <c r="K53" s="58" t="str">
        <f>IFERROR(VLOOKUP($B53,[4]화순!$B$6:$Z$121,25,FALSE),"")</f>
        <v/>
      </c>
      <c r="L53" s="59" t="str">
        <f>IFERROR(VLOOKUP($B53,[4]본사!$B$6:$Z$50,24,FALSE),"")</f>
        <v/>
      </c>
      <c r="M53" s="56" t="str">
        <f>IFERROR(VLOOKUP($B53,[4]본사!$B$6:$Z$50,25,FALSE),"")</f>
        <v/>
      </c>
      <c r="N53" s="51"/>
      <c r="O53" s="51"/>
    </row>
    <row r="54" spans="1:15" ht="14.45" hidden="1" customHeight="1">
      <c r="A54" s="226"/>
      <c r="B54" s="110"/>
      <c r="C54" s="79"/>
      <c r="D54" s="115"/>
      <c r="E54" s="112">
        <f>SUM(G54,I54,K54,M54)</f>
        <v>0</v>
      </c>
      <c r="F54" s="55" t="str">
        <f>IFERROR(VLOOKUP($B54,[4]장성!$B$6:$Z$165,24,FALSE),"")</f>
        <v/>
      </c>
      <c r="G54" s="56" t="str">
        <f>IFERROR(VLOOKUP($B54,[4]장성!$B$6:$Z$165,25,FALSE),"")</f>
        <v/>
      </c>
      <c r="H54" s="55" t="str">
        <f>IFERROR(VLOOKUP($B54,[4]도계!$B$6:$Z$168,24,FALSE),"")</f>
        <v/>
      </c>
      <c r="I54" s="57" t="str">
        <f>IFERROR(VLOOKUP($B54,[4]도계!$B$6:$Z$168,25,FALSE),"")</f>
        <v/>
      </c>
      <c r="J54" s="55" t="str">
        <f>IFERROR(VLOOKUP($B54,[4]화순!$B$6:$Z$121,24,FALSE),"")</f>
        <v/>
      </c>
      <c r="K54" s="58" t="str">
        <f>IFERROR(VLOOKUP($B54,[4]화순!$B$6:$Z$121,25,FALSE),"")</f>
        <v/>
      </c>
      <c r="L54" s="59" t="str">
        <f>IFERROR(VLOOKUP($B54,[4]본사!$B$6:$Z$50,24,FALSE),"")</f>
        <v/>
      </c>
      <c r="M54" s="56" t="str">
        <f>IFERROR(VLOOKUP($B54,[4]본사!$B$6:$Z$50,25,FALSE),"")</f>
        <v/>
      </c>
      <c r="N54" s="51"/>
      <c r="O54" s="51"/>
    </row>
    <row r="55" spans="1:15" ht="14.45" hidden="1" customHeight="1">
      <c r="A55" s="226"/>
      <c r="B55" s="110"/>
      <c r="C55" s="79"/>
      <c r="D55" s="115"/>
      <c r="E55" s="112">
        <f t="shared" ref="E55:E67" si="6">SUM(G55,I55,K55,M55)</f>
        <v>0</v>
      </c>
      <c r="F55" s="55" t="str">
        <f>IFERROR(VLOOKUP($B55,[4]장성!$B$6:$Z$165,24,FALSE),"")</f>
        <v/>
      </c>
      <c r="G55" s="56" t="str">
        <f>IFERROR(VLOOKUP($B55,[4]장성!$B$6:$Z$165,25,FALSE),"")</f>
        <v/>
      </c>
      <c r="H55" s="55" t="str">
        <f>IFERROR(VLOOKUP($B55,[4]도계!$B$6:$Z$168,24,FALSE),"")</f>
        <v/>
      </c>
      <c r="I55" s="57" t="str">
        <f>IFERROR(VLOOKUP($B55,[4]도계!$B$6:$Z$168,25,FALSE),"")</f>
        <v/>
      </c>
      <c r="J55" s="55" t="str">
        <f>IFERROR(VLOOKUP($B55,[4]화순!$B$6:$Z$121,24,FALSE),"")</f>
        <v/>
      </c>
      <c r="K55" s="58" t="str">
        <f>IFERROR(VLOOKUP($B55,[4]화순!$B$6:$Z$121,25,FALSE),"")</f>
        <v/>
      </c>
      <c r="L55" s="59" t="str">
        <f>IFERROR(VLOOKUP($B55,[4]본사!$B$6:$Z$50,24,FALSE),"")</f>
        <v/>
      </c>
      <c r="M55" s="56" t="str">
        <f>IFERROR(VLOOKUP($B55,[4]본사!$B$6:$Z$50,25,FALSE),"")</f>
        <v/>
      </c>
      <c r="N55" s="51"/>
      <c r="O55" s="51"/>
    </row>
    <row r="56" spans="1:15" ht="14.45" hidden="1" customHeight="1">
      <c r="A56" s="226"/>
      <c r="B56" s="52"/>
      <c r="C56" s="127"/>
      <c r="D56" s="115"/>
      <c r="E56" s="112">
        <f t="shared" si="6"/>
        <v>0</v>
      </c>
      <c r="F56" s="55" t="str">
        <f>IFERROR(VLOOKUP($B56,[4]장성!$B$6:$Z$165,24,FALSE),"")</f>
        <v/>
      </c>
      <c r="G56" s="56" t="str">
        <f>IFERROR(VLOOKUP($B56,[4]장성!$B$6:$Z$165,25,FALSE),"")</f>
        <v/>
      </c>
      <c r="H56" s="55" t="str">
        <f>IFERROR(VLOOKUP($B56,[4]도계!$B$6:$Z$168,24,FALSE),"")</f>
        <v/>
      </c>
      <c r="I56" s="57" t="str">
        <f>IFERROR(VLOOKUP($B56,[4]도계!$B$6:$Z$168,25,FALSE),"")</f>
        <v/>
      </c>
      <c r="J56" s="55" t="str">
        <f>IFERROR(VLOOKUP($B56,[4]화순!$B$6:$Z$121,24,FALSE),"")</f>
        <v/>
      </c>
      <c r="K56" s="58" t="str">
        <f>IFERROR(VLOOKUP($B56,[4]화순!$B$6:$Z$121,25,FALSE),"")</f>
        <v/>
      </c>
      <c r="L56" s="59" t="str">
        <f>IFERROR(VLOOKUP($B56,[4]본사!$B$6:$Z$50,24,FALSE),"")</f>
        <v/>
      </c>
      <c r="M56" s="56" t="str">
        <f>IFERROR(VLOOKUP($B56,[4]본사!$B$6:$Z$50,25,FALSE),"")</f>
        <v/>
      </c>
      <c r="N56" s="51"/>
      <c r="O56" s="51"/>
    </row>
    <row r="57" spans="1:15" ht="14.45" hidden="1" customHeight="1">
      <c r="A57" s="226"/>
      <c r="B57" s="110"/>
      <c r="C57" s="79"/>
      <c r="D57" s="115"/>
      <c r="E57" s="112">
        <f t="shared" si="6"/>
        <v>0</v>
      </c>
      <c r="F57" s="55" t="str">
        <f>IFERROR(VLOOKUP($B57,[4]장성!$B$6:$Z$165,24,FALSE),"")</f>
        <v/>
      </c>
      <c r="G57" s="56" t="str">
        <f>IFERROR(VLOOKUP($B57,[4]장성!$B$6:$Z$165,25,FALSE),"")</f>
        <v/>
      </c>
      <c r="H57" s="55" t="str">
        <f>IFERROR(VLOOKUP($B57,[4]도계!$B$6:$Z$168,24,FALSE),"")</f>
        <v/>
      </c>
      <c r="I57" s="57" t="str">
        <f>IFERROR(VLOOKUP($B57,[4]도계!$B$6:$Z$168,25,FALSE),"")</f>
        <v/>
      </c>
      <c r="J57" s="55" t="str">
        <f>IFERROR(VLOOKUP($B57,[4]화순!$B$6:$Z$121,24,FALSE),"")</f>
        <v/>
      </c>
      <c r="K57" s="58" t="str">
        <f>IFERROR(VLOOKUP($B57,[4]화순!$B$6:$Z$121,25,FALSE),"")</f>
        <v/>
      </c>
      <c r="L57" s="59" t="str">
        <f>IFERROR(VLOOKUP($B57,[4]본사!$B$6:$Z$50,24,FALSE),"")</f>
        <v/>
      </c>
      <c r="M57" s="56" t="str">
        <f>IFERROR(VLOOKUP($B57,[4]본사!$B$6:$Z$50,25,FALSE),"")</f>
        <v/>
      </c>
      <c r="N57" s="51"/>
      <c r="O57" s="51"/>
    </row>
    <row r="58" spans="1:15" ht="14.45" hidden="1" customHeight="1">
      <c r="A58" s="226"/>
      <c r="B58" s="110"/>
      <c r="C58" s="79"/>
      <c r="D58" s="115"/>
      <c r="E58" s="112">
        <f t="shared" si="6"/>
        <v>0</v>
      </c>
      <c r="F58" s="55" t="str">
        <f>IFERROR(VLOOKUP($B58,[4]장성!$B$6:$Z$165,24,FALSE),"")</f>
        <v/>
      </c>
      <c r="G58" s="56" t="str">
        <f>IFERROR(VLOOKUP($B58,[4]장성!$B$6:$Z$165,25,FALSE),"")</f>
        <v/>
      </c>
      <c r="H58" s="55" t="str">
        <f>IFERROR(VLOOKUP($B58,[4]도계!$B$6:$Z$168,24,FALSE),"")</f>
        <v/>
      </c>
      <c r="I58" s="57" t="str">
        <f>IFERROR(VLOOKUP($B58,[4]도계!$B$6:$Z$168,25,FALSE),"")</f>
        <v/>
      </c>
      <c r="J58" s="55" t="str">
        <f>IFERROR(VLOOKUP($B58,[4]화순!$B$6:$Z$121,24,FALSE),"")</f>
        <v/>
      </c>
      <c r="K58" s="58" t="str">
        <f>IFERROR(VLOOKUP($B58,[4]화순!$B$6:$Z$121,25,FALSE),"")</f>
        <v/>
      </c>
      <c r="L58" s="59" t="str">
        <f>IFERROR(VLOOKUP($B58,[4]본사!$B$6:$Z$50,24,FALSE),"")</f>
        <v/>
      </c>
      <c r="M58" s="56" t="str">
        <f>IFERROR(VLOOKUP($B58,[4]본사!$B$6:$Z$50,25,FALSE),"")</f>
        <v/>
      </c>
      <c r="N58" s="51"/>
      <c r="O58" s="51"/>
    </row>
    <row r="59" spans="1:15" ht="14.45" hidden="1" customHeight="1">
      <c r="A59" s="226"/>
      <c r="B59" s="110"/>
      <c r="C59" s="79"/>
      <c r="D59" s="115"/>
      <c r="E59" s="112">
        <f t="shared" si="6"/>
        <v>0</v>
      </c>
      <c r="F59" s="55" t="str">
        <f>IFERROR(VLOOKUP($B59,[4]장성!$B$6:$Z$165,24,FALSE),"")</f>
        <v/>
      </c>
      <c r="G59" s="56" t="str">
        <f>IFERROR(VLOOKUP($B59,[4]장성!$B$6:$Z$165,25,FALSE),"")</f>
        <v/>
      </c>
      <c r="H59" s="55" t="str">
        <f>IFERROR(VLOOKUP($B59,[4]도계!$B$6:$Z$168,24,FALSE),"")</f>
        <v/>
      </c>
      <c r="I59" s="57" t="str">
        <f>IFERROR(VLOOKUP($B59,[4]도계!$B$6:$Z$168,25,FALSE),"")</f>
        <v/>
      </c>
      <c r="J59" s="55" t="str">
        <f>IFERROR(VLOOKUP($B59,[4]화순!$B$6:$Z$121,24,FALSE),"")</f>
        <v/>
      </c>
      <c r="K59" s="58" t="str">
        <f>IFERROR(VLOOKUP($B59,[4]화순!$B$6:$Z$121,25,FALSE),"")</f>
        <v/>
      </c>
      <c r="L59" s="59" t="str">
        <f>IFERROR(VLOOKUP($B59,[4]본사!$B$6:$Z$50,24,FALSE),"")</f>
        <v/>
      </c>
      <c r="M59" s="56" t="str">
        <f>IFERROR(VLOOKUP($B59,[4]본사!$B$6:$Z$50,25,FALSE),"")</f>
        <v/>
      </c>
      <c r="N59" s="51"/>
      <c r="O59" s="51"/>
    </row>
    <row r="60" spans="1:15" ht="14.45" hidden="1" customHeight="1">
      <c r="A60" s="226"/>
      <c r="B60" s="116"/>
      <c r="C60" s="117"/>
      <c r="D60" s="118"/>
      <c r="E60" s="119">
        <f t="shared" si="6"/>
        <v>0</v>
      </c>
      <c r="F60" s="120" t="str">
        <f>IFERROR(VLOOKUP($B60,[4]장성!$B$6:$Z$165,24,FALSE),"")</f>
        <v/>
      </c>
      <c r="G60" s="121" t="str">
        <f>IFERROR(VLOOKUP($B60,[4]장성!$B$6:$Z$165,25,FALSE),"")</f>
        <v/>
      </c>
      <c r="H60" s="120" t="str">
        <f>IFERROR(VLOOKUP($B60,[4]도계!$B$6:$Z$168,24,FALSE),"")</f>
        <v/>
      </c>
      <c r="I60" s="122" t="str">
        <f>IFERROR(VLOOKUP($B60,[4]도계!$B$6:$Z$168,25,FALSE),"")</f>
        <v/>
      </c>
      <c r="J60" s="120" t="str">
        <f>IFERROR(VLOOKUP($B60,[4]화순!$B$6:$Z$121,24,FALSE),"")</f>
        <v/>
      </c>
      <c r="K60" s="123" t="str">
        <f>IFERROR(VLOOKUP($B60,[4]화순!$B$6:$Z$121,25,FALSE),"")</f>
        <v/>
      </c>
      <c r="L60" s="124" t="str">
        <f>IFERROR(VLOOKUP($B60,[4]본사!$B$6:$Z$50,24,FALSE),"")</f>
        <v/>
      </c>
      <c r="M60" s="121" t="str">
        <f>IFERROR(VLOOKUP($B60,[4]본사!$B$6:$Z$50,25,FALSE),"")</f>
        <v/>
      </c>
      <c r="N60" s="51"/>
      <c r="O60" s="51"/>
    </row>
    <row r="61" spans="1:15" ht="14.45" hidden="1" customHeight="1">
      <c r="A61" s="226"/>
      <c r="B61" s="110"/>
      <c r="C61" s="79"/>
      <c r="D61" s="125"/>
      <c r="E61" s="112">
        <f t="shared" si="6"/>
        <v>0</v>
      </c>
      <c r="F61" s="55" t="str">
        <f>IFERROR(VLOOKUP($B61,[4]장성!$B$6:$Z$165,24,FALSE),"")</f>
        <v/>
      </c>
      <c r="G61" s="56" t="str">
        <f>IFERROR(VLOOKUP($B61,[4]장성!$B$6:$Z$165,25,FALSE),"")</f>
        <v/>
      </c>
      <c r="H61" s="126" t="str">
        <f>IFERROR(VLOOKUP($B61,[4]도계!$B$6:$Z$168,24,FALSE),"")</f>
        <v/>
      </c>
      <c r="I61" s="57" t="str">
        <f>IFERROR(VLOOKUP($B61,[4]도계!$B$6:$Z$168,25,FALSE),"")</f>
        <v/>
      </c>
      <c r="J61" s="55" t="str">
        <f>IFERROR(VLOOKUP($B61,[4]화순!$B$6:$Z$121,24,FALSE),"")</f>
        <v/>
      </c>
      <c r="K61" s="58" t="str">
        <f>IFERROR(VLOOKUP($B61,[4]화순!$B$6:$Z$121,25,FALSE),"")</f>
        <v/>
      </c>
      <c r="L61" s="59" t="str">
        <f>IFERROR(VLOOKUP($B61,[4]본사!$B$6:$Z$50,24,FALSE),"")</f>
        <v/>
      </c>
      <c r="M61" s="56" t="str">
        <f>IFERROR(VLOOKUP($B61,[4]본사!$B$6:$Z$50,25,FALSE),"")</f>
        <v/>
      </c>
      <c r="N61" s="51"/>
      <c r="O61" s="51"/>
    </row>
    <row r="62" spans="1:15" ht="14.45" hidden="1" customHeight="1">
      <c r="A62" s="226"/>
      <c r="B62" s="110"/>
      <c r="C62" s="79"/>
      <c r="D62" s="115"/>
      <c r="E62" s="112">
        <f t="shared" si="6"/>
        <v>0</v>
      </c>
      <c r="F62" s="55" t="str">
        <f>IFERROR(VLOOKUP($B62,[4]장성!$B$6:$Z$165,24,FALSE),"")</f>
        <v/>
      </c>
      <c r="G62" s="56" t="str">
        <f>IFERROR(VLOOKUP($B62,[4]장성!$B$6:$Z$165,25,FALSE),"")</f>
        <v/>
      </c>
      <c r="H62" s="55" t="str">
        <f>IFERROR(VLOOKUP($B62,[4]도계!$B$6:$Z$168,24,FALSE),"")</f>
        <v/>
      </c>
      <c r="I62" s="57" t="str">
        <f>IFERROR(VLOOKUP($B62,[4]도계!$B$6:$Z$168,25,FALSE),"")</f>
        <v/>
      </c>
      <c r="J62" s="55" t="str">
        <f>IFERROR(VLOOKUP($B62,[4]화순!$B$6:$Z$121,24,FALSE),"")</f>
        <v/>
      </c>
      <c r="K62" s="58" t="str">
        <f>IFERROR(VLOOKUP($B62,[4]화순!$B$6:$Z$121,25,FALSE),"")</f>
        <v/>
      </c>
      <c r="L62" s="59" t="str">
        <f>IFERROR(VLOOKUP($B62,[4]본사!$B$6:$Z$50,24,FALSE),"")</f>
        <v/>
      </c>
      <c r="M62" s="56" t="str">
        <f>IFERROR(VLOOKUP($B62,[4]본사!$B$6:$Z$50,25,FALSE),"")</f>
        <v/>
      </c>
      <c r="N62" s="51"/>
      <c r="O62" s="51"/>
    </row>
    <row r="63" spans="1:15" ht="14.45" hidden="1" customHeight="1">
      <c r="A63" s="226"/>
      <c r="B63" s="110"/>
      <c r="C63" s="79"/>
      <c r="D63" s="115"/>
      <c r="E63" s="112">
        <f t="shared" si="6"/>
        <v>0</v>
      </c>
      <c r="F63" s="55" t="str">
        <f>IFERROR(VLOOKUP($B63,[4]장성!$B$6:$Z$165,24,FALSE),"")</f>
        <v/>
      </c>
      <c r="G63" s="56" t="str">
        <f>IFERROR(VLOOKUP($B63,[4]장성!$B$6:$Z$165,25,FALSE),"")</f>
        <v/>
      </c>
      <c r="H63" s="55" t="str">
        <f>IFERROR(VLOOKUP($B63,[4]도계!$B$6:$Z$168,24,FALSE),"")</f>
        <v/>
      </c>
      <c r="I63" s="57" t="str">
        <f>IFERROR(VLOOKUP($B63,[4]도계!$B$6:$Z$168,25,FALSE),"")</f>
        <v/>
      </c>
      <c r="J63" s="55" t="str">
        <f>IFERROR(VLOOKUP($B63,[4]화순!$B$6:$Z$121,24,FALSE),"")</f>
        <v/>
      </c>
      <c r="K63" s="58" t="str">
        <f>IFERROR(VLOOKUP($B63,[4]화순!$B$6:$Z$121,25,FALSE),"")</f>
        <v/>
      </c>
      <c r="L63" s="59" t="str">
        <f>IFERROR(VLOOKUP($B63,[4]본사!$B$6:$Z$50,24,FALSE),"")</f>
        <v/>
      </c>
      <c r="M63" s="56" t="str">
        <f>IFERROR(VLOOKUP($B63,[4]본사!$B$6:$Z$50,25,FALSE),"")</f>
        <v/>
      </c>
      <c r="N63" s="51"/>
      <c r="O63" s="51"/>
    </row>
    <row r="64" spans="1:15" ht="14.45" hidden="1" customHeight="1">
      <c r="A64" s="226"/>
      <c r="B64" s="110"/>
      <c r="C64" s="79"/>
      <c r="D64" s="115"/>
      <c r="E64" s="112">
        <f t="shared" si="6"/>
        <v>0</v>
      </c>
      <c r="F64" s="55" t="str">
        <f>IFERROR(VLOOKUP($B64,[4]장성!$B$6:$Z$165,24,FALSE),"")</f>
        <v/>
      </c>
      <c r="G64" s="56" t="str">
        <f>IFERROR(VLOOKUP($B64,[4]장성!$B$6:$Z$165,25,FALSE),"")</f>
        <v/>
      </c>
      <c r="H64" s="55" t="str">
        <f>IFERROR(VLOOKUP($B64,[4]도계!$B$6:$Z$168,24,FALSE),"")</f>
        <v/>
      </c>
      <c r="I64" s="57" t="str">
        <f>IFERROR(VLOOKUP($B64,[4]도계!$B$6:$Z$168,25,FALSE),"")</f>
        <v/>
      </c>
      <c r="J64" s="55" t="str">
        <f>IFERROR(VLOOKUP($B64,[4]화순!$B$6:$Z$121,24,FALSE),"")</f>
        <v/>
      </c>
      <c r="K64" s="58" t="str">
        <f>IFERROR(VLOOKUP($B64,[4]화순!$B$6:$Z$121,25,FALSE),"")</f>
        <v/>
      </c>
      <c r="L64" s="59" t="str">
        <f>IFERROR(VLOOKUP($B64,[4]본사!$B$6:$Z$50,24,FALSE),"")</f>
        <v/>
      </c>
      <c r="M64" s="56" t="str">
        <f>IFERROR(VLOOKUP($B64,[4]본사!$B$6:$Z$50,25,FALSE),"")</f>
        <v/>
      </c>
      <c r="N64" s="51"/>
      <c r="O64" s="51"/>
    </row>
    <row r="65" spans="1:15" ht="14.45" hidden="1" customHeight="1">
      <c r="A65" s="226"/>
      <c r="B65" s="110"/>
      <c r="C65" s="79"/>
      <c r="D65" s="115"/>
      <c r="E65" s="112">
        <f t="shared" si="6"/>
        <v>0</v>
      </c>
      <c r="F65" s="55" t="str">
        <f>IFERROR(VLOOKUP($B65,[4]장성!$B$6:$Z$165,24,FALSE),"")</f>
        <v/>
      </c>
      <c r="G65" s="56" t="str">
        <f>IFERROR(VLOOKUP($B65,[4]장성!$B$6:$Z$165,25,FALSE),"")</f>
        <v/>
      </c>
      <c r="H65" s="55" t="str">
        <f>IFERROR(VLOOKUP($B65,[4]도계!$B$6:$Z$168,24,FALSE),"")</f>
        <v/>
      </c>
      <c r="I65" s="57" t="str">
        <f>IFERROR(VLOOKUP($B65,[4]도계!$B$6:$Z$168,25,FALSE),"")</f>
        <v/>
      </c>
      <c r="J65" s="55" t="str">
        <f>IFERROR(VLOOKUP($B65,[4]화순!$B$6:$Z$121,24,FALSE),"")</f>
        <v/>
      </c>
      <c r="K65" s="58" t="str">
        <f>IFERROR(VLOOKUP($B65,[4]화순!$B$6:$Z$121,25,FALSE),"")</f>
        <v/>
      </c>
      <c r="L65" s="59" t="str">
        <f>IFERROR(VLOOKUP($B65,[4]본사!$B$6:$Z$50,24,FALSE),"")</f>
        <v/>
      </c>
      <c r="M65" s="56" t="str">
        <f>IFERROR(VLOOKUP($B65,[4]본사!$B$6:$Z$50,25,FALSE),"")</f>
        <v/>
      </c>
      <c r="N65" s="51"/>
      <c r="O65" s="51"/>
    </row>
    <row r="66" spans="1:15" ht="14.45" hidden="1" customHeight="1">
      <c r="A66" s="226"/>
      <c r="B66" s="110"/>
      <c r="C66" s="79"/>
      <c r="D66" s="115"/>
      <c r="E66" s="112">
        <f t="shared" si="6"/>
        <v>0</v>
      </c>
      <c r="F66" s="55" t="str">
        <f>IFERROR(VLOOKUP($B66,[4]장성!$B$6:$Z$165,24,FALSE),"")</f>
        <v/>
      </c>
      <c r="G66" s="56" t="str">
        <f>IFERROR(VLOOKUP($B66,[4]장성!$B$6:$Z$165,25,FALSE),"")</f>
        <v/>
      </c>
      <c r="H66" s="55" t="str">
        <f>IFERROR(VLOOKUP($B66,[4]도계!$B$6:$Z$168,24,FALSE),"")</f>
        <v/>
      </c>
      <c r="I66" s="57" t="str">
        <f>IFERROR(VLOOKUP($B66,[4]도계!$B$6:$Z$168,25,FALSE),"")</f>
        <v/>
      </c>
      <c r="J66" s="55" t="str">
        <f>IFERROR(VLOOKUP($B66,[4]화순!$B$6:$Z$121,24,FALSE),"")</f>
        <v/>
      </c>
      <c r="K66" s="58" t="str">
        <f>IFERROR(VLOOKUP($B66,[4]화순!$B$6:$Z$121,25,FALSE),"")</f>
        <v/>
      </c>
      <c r="L66" s="59" t="str">
        <f>IFERROR(VLOOKUP($B66,[4]본사!$B$6:$Z$50,24,FALSE),"")</f>
        <v/>
      </c>
      <c r="M66" s="56" t="str">
        <f>IFERROR(VLOOKUP($B66,[4]본사!$B$6:$Z$50,25,FALSE),"")</f>
        <v/>
      </c>
      <c r="N66" s="51"/>
      <c r="O66" s="51"/>
    </row>
    <row r="67" spans="1:15" ht="14.45" hidden="1" customHeight="1">
      <c r="A67" s="226"/>
      <c r="B67" s="110"/>
      <c r="C67" s="79"/>
      <c r="D67" s="115"/>
      <c r="E67" s="112">
        <f t="shared" si="6"/>
        <v>0</v>
      </c>
      <c r="F67" s="55" t="str">
        <f>IFERROR(VLOOKUP($B67,[4]장성!$B$6:$Z$165,24,FALSE),"")</f>
        <v/>
      </c>
      <c r="G67" s="56" t="str">
        <f>IFERROR(VLOOKUP($B67,[4]장성!$B$6:$Z$165,25,FALSE),"")</f>
        <v/>
      </c>
      <c r="H67" s="55" t="str">
        <f>IFERROR(VLOOKUP($B67,[4]도계!$B$6:$Z$168,24,FALSE),"")</f>
        <v/>
      </c>
      <c r="I67" s="57" t="str">
        <f>IFERROR(VLOOKUP($B67,[4]도계!$B$6:$Z$168,25,FALSE),"")</f>
        <v/>
      </c>
      <c r="J67" s="55" t="str">
        <f>IFERROR(VLOOKUP($B67,[4]화순!$B$6:$Z$121,24,FALSE),"")</f>
        <v/>
      </c>
      <c r="K67" s="58" t="str">
        <f>IFERROR(VLOOKUP($B67,[4]화순!$B$6:$Z$121,25,FALSE),"")</f>
        <v/>
      </c>
      <c r="L67" s="59" t="str">
        <f>IFERROR(VLOOKUP($B67,[4]본사!$B$6:$Z$50,24,FALSE),"")</f>
        <v/>
      </c>
      <c r="M67" s="56" t="str">
        <f>IFERROR(VLOOKUP($B67,[4]본사!$B$6:$Z$50,25,FALSE),"")</f>
        <v/>
      </c>
      <c r="N67" s="51"/>
      <c r="O67" s="51"/>
    </row>
    <row r="68" spans="1:15" ht="14.45" hidden="1" customHeight="1">
      <c r="A68" s="226"/>
      <c r="B68" s="110"/>
      <c r="C68" s="79"/>
      <c r="D68" s="115"/>
      <c r="E68" s="112">
        <f t="shared" si="5"/>
        <v>0</v>
      </c>
      <c r="F68" s="55" t="str">
        <f>IFERROR(VLOOKUP($B68,[4]장성!$B$6:$Z$165,24,FALSE),"")</f>
        <v/>
      </c>
      <c r="G68" s="56" t="str">
        <f>IFERROR(VLOOKUP($B68,[4]장성!$B$6:$Z$165,25,FALSE),"")</f>
        <v/>
      </c>
      <c r="H68" s="55" t="str">
        <f>IFERROR(VLOOKUP($B68,[4]도계!$B$6:$Z$168,24,FALSE),"")</f>
        <v/>
      </c>
      <c r="I68" s="57" t="str">
        <f>IFERROR(VLOOKUP($B68,[4]도계!$B$6:$Z$168,25,FALSE),"")</f>
        <v/>
      </c>
      <c r="J68" s="55" t="str">
        <f>IFERROR(VLOOKUP($B68,[4]화순!$B$6:$Z$121,24,FALSE),"")</f>
        <v/>
      </c>
      <c r="K68" s="58" t="str">
        <f>IFERROR(VLOOKUP($B68,[4]화순!$B$6:$Z$121,25,FALSE),"")</f>
        <v/>
      </c>
      <c r="L68" s="59" t="str">
        <f>IFERROR(VLOOKUP($B68,[4]본사!$B$6:$Z$50,24,FALSE),"")</f>
        <v/>
      </c>
      <c r="M68" s="56" t="str">
        <f>IFERROR(VLOOKUP($B68,[4]본사!$B$6:$Z$50,25,FALSE),"")</f>
        <v/>
      </c>
      <c r="N68" s="51"/>
      <c r="O68" s="51"/>
    </row>
    <row r="69" spans="1:15" ht="14.45" hidden="1" customHeight="1">
      <c r="A69" s="226"/>
      <c r="B69" s="110"/>
      <c r="C69" s="79"/>
      <c r="D69" s="115"/>
      <c r="E69" s="112">
        <f t="shared" si="5"/>
        <v>0</v>
      </c>
      <c r="F69" s="55" t="str">
        <f>IFERROR(VLOOKUP($B69,[4]장성!$B$6:$Z$165,24,FALSE),"")</f>
        <v/>
      </c>
      <c r="G69" s="56" t="str">
        <f>IFERROR(VLOOKUP($B69,[4]장성!$B$6:$Z$165,25,FALSE),"")</f>
        <v/>
      </c>
      <c r="H69" s="55" t="str">
        <f>IFERROR(VLOOKUP($B69,[4]도계!$B$6:$Z$168,24,FALSE),"")</f>
        <v/>
      </c>
      <c r="I69" s="57" t="str">
        <f>IFERROR(VLOOKUP($B69,[4]도계!$B$6:$Z$168,25,FALSE),"")</f>
        <v/>
      </c>
      <c r="J69" s="55" t="str">
        <f>IFERROR(VLOOKUP($B69,[4]화순!$B$6:$Z$121,24,FALSE),"")</f>
        <v/>
      </c>
      <c r="K69" s="58" t="str">
        <f>IFERROR(VLOOKUP($B69,[4]화순!$B$6:$Z$121,25,FALSE),"")</f>
        <v/>
      </c>
      <c r="L69" s="59" t="str">
        <f>IFERROR(VLOOKUP($B69,[4]본사!$B$6:$Z$50,24,FALSE),"")</f>
        <v/>
      </c>
      <c r="M69" s="56" t="str">
        <f>IFERROR(VLOOKUP($B69,[4]본사!$B$6:$Z$50,25,FALSE),"")</f>
        <v/>
      </c>
      <c r="N69" s="51"/>
      <c r="O69" s="51"/>
    </row>
    <row r="70" spans="1:15" ht="14.45" hidden="1" customHeight="1">
      <c r="A70" s="226"/>
      <c r="B70" s="110"/>
      <c r="C70" s="79"/>
      <c r="D70" s="115"/>
      <c r="E70" s="112">
        <f t="shared" si="5"/>
        <v>0</v>
      </c>
      <c r="F70" s="55" t="str">
        <f>IFERROR(VLOOKUP($B70,[4]장성!$B$6:$Z$165,24,FALSE),"")</f>
        <v/>
      </c>
      <c r="G70" s="56" t="str">
        <f>IFERROR(VLOOKUP($B70,[4]장성!$B$6:$Z$165,25,FALSE),"")</f>
        <v/>
      </c>
      <c r="H70" s="55" t="str">
        <f>IFERROR(VLOOKUP($B70,[4]도계!$B$6:$Z$168,24,FALSE),"")</f>
        <v/>
      </c>
      <c r="I70" s="57" t="str">
        <f>IFERROR(VLOOKUP($B70,[4]도계!$B$6:$Z$168,25,FALSE),"")</f>
        <v/>
      </c>
      <c r="J70" s="55" t="str">
        <f>IFERROR(VLOOKUP($B70,[4]화순!$B$6:$Z$121,24,FALSE),"")</f>
        <v/>
      </c>
      <c r="K70" s="58" t="str">
        <f>IFERROR(VLOOKUP($B70,[4]화순!$B$6:$Z$121,25,FALSE),"")</f>
        <v/>
      </c>
      <c r="L70" s="59" t="str">
        <f>IFERROR(VLOOKUP($B70,[4]본사!$B$6:$Z$50,24,FALSE),"")</f>
        <v/>
      </c>
      <c r="M70" s="56" t="str">
        <f>IFERROR(VLOOKUP($B70,[4]본사!$B$6:$Z$50,25,FALSE),"")</f>
        <v/>
      </c>
      <c r="N70" s="51"/>
      <c r="O70" s="51"/>
    </row>
    <row r="71" spans="1:15" ht="14.45" hidden="1" customHeight="1">
      <c r="A71" s="226"/>
      <c r="B71" s="110"/>
      <c r="C71" s="79"/>
      <c r="D71" s="115"/>
      <c r="E71" s="112">
        <f t="shared" si="5"/>
        <v>0</v>
      </c>
      <c r="F71" s="55" t="str">
        <f>IFERROR(VLOOKUP($B71,[4]장성!$B$6:$Z$165,24,FALSE),"")</f>
        <v/>
      </c>
      <c r="G71" s="56" t="str">
        <f>IFERROR(VLOOKUP($B71,[4]장성!$B$6:$Z$165,25,FALSE),"")</f>
        <v/>
      </c>
      <c r="H71" s="55" t="str">
        <f>IFERROR(VLOOKUP($B71,[4]도계!$B$6:$Z$168,24,FALSE),"")</f>
        <v/>
      </c>
      <c r="I71" s="57" t="str">
        <f>IFERROR(VLOOKUP($B71,[4]도계!$B$6:$Z$168,25,FALSE),"")</f>
        <v/>
      </c>
      <c r="J71" s="55" t="str">
        <f>IFERROR(VLOOKUP($B71,[4]화순!$B$6:$Z$121,24,FALSE),"")</f>
        <v/>
      </c>
      <c r="K71" s="58" t="str">
        <f>IFERROR(VLOOKUP($B71,[4]화순!$B$6:$Z$121,25,FALSE),"")</f>
        <v/>
      </c>
      <c r="L71" s="59" t="str">
        <f>IFERROR(VLOOKUP($B71,[4]본사!$B$6:$Z$50,24,FALSE),"")</f>
        <v/>
      </c>
      <c r="M71" s="56" t="str">
        <f>IFERROR(VLOOKUP($B71,[4]본사!$B$6:$Z$50,25,FALSE),"")</f>
        <v/>
      </c>
      <c r="N71" s="51"/>
      <c r="O71" s="51"/>
    </row>
    <row r="72" spans="1:15" ht="14.45" hidden="1" customHeight="1">
      <c r="A72" s="226"/>
      <c r="B72" s="110"/>
      <c r="C72" s="79"/>
      <c r="D72" s="115">
        <f t="shared" si="5"/>
        <v>0</v>
      </c>
      <c r="E72" s="112">
        <f t="shared" si="5"/>
        <v>0</v>
      </c>
      <c r="F72" s="55" t="str">
        <f>IFERROR(VLOOKUP($B72,[4]장성!$B$6:$Z$165,24,FALSE),"")</f>
        <v/>
      </c>
      <c r="G72" s="56" t="str">
        <f>IFERROR(VLOOKUP($B72,[4]장성!$B$6:$Z$165,25,FALSE),"")</f>
        <v/>
      </c>
      <c r="H72" s="55" t="str">
        <f>IFERROR(VLOOKUP($B72,[4]도계!$B$6:$Z$168,24,FALSE),"")</f>
        <v/>
      </c>
      <c r="I72" s="57" t="str">
        <f>IFERROR(VLOOKUP($B72,[4]도계!$B$6:$Z$168,25,FALSE),"")</f>
        <v/>
      </c>
      <c r="J72" s="55" t="str">
        <f>IFERROR(VLOOKUP($B72,[4]화순!$B$6:$Z$121,24,FALSE),"")</f>
        <v/>
      </c>
      <c r="K72" s="58" t="str">
        <f>IFERROR(VLOOKUP($B72,[4]화순!$B$6:$Z$121,25,FALSE),"")</f>
        <v/>
      </c>
      <c r="L72" s="59" t="str">
        <f>IFERROR(VLOOKUP($B72,[4]본사!$B$6:$Z$50,24,FALSE),"")</f>
        <v/>
      </c>
      <c r="M72" s="56" t="str">
        <f>IFERROR(VLOOKUP($B72,[4]본사!$B$6:$Z$50,25,FALSE),"")</f>
        <v/>
      </c>
      <c r="N72" s="51"/>
      <c r="O72" s="51"/>
    </row>
    <row r="73" spans="1:15" ht="14.45" hidden="1" customHeight="1">
      <c r="A73" s="226"/>
      <c r="B73" s="110"/>
      <c r="C73" s="79"/>
      <c r="D73" s="115">
        <f t="shared" si="5"/>
        <v>0</v>
      </c>
      <c r="E73" s="112">
        <f t="shared" si="5"/>
        <v>0</v>
      </c>
      <c r="F73" s="55" t="str">
        <f>IFERROR(VLOOKUP($B73,[4]장성!$B$6:$Z$165,24,FALSE),"")</f>
        <v/>
      </c>
      <c r="G73" s="56" t="str">
        <f>IFERROR(VLOOKUP($B73,[4]장성!$B$6:$Z$165,25,FALSE),"")</f>
        <v/>
      </c>
      <c r="H73" s="55" t="str">
        <f>IFERROR(VLOOKUP($B73,[4]도계!$B$6:$Z$168,24,FALSE),"")</f>
        <v/>
      </c>
      <c r="I73" s="57" t="str">
        <f>IFERROR(VLOOKUP($B73,[4]도계!$B$6:$Z$168,25,FALSE),"")</f>
        <v/>
      </c>
      <c r="J73" s="55" t="str">
        <f>IFERROR(VLOOKUP($B73,[4]화순!$B$6:$Z$121,24,FALSE),"")</f>
        <v/>
      </c>
      <c r="K73" s="58" t="str">
        <f>IFERROR(VLOOKUP($B73,[4]화순!$B$6:$Z$121,25,FALSE),"")</f>
        <v/>
      </c>
      <c r="L73" s="59" t="str">
        <f>IFERROR(VLOOKUP($B73,[4]본사!$B$6:$Z$50,24,FALSE),"")</f>
        <v/>
      </c>
      <c r="M73" s="56" t="str">
        <f>IFERROR(VLOOKUP($B73,[4]본사!$B$6:$Z$50,25,FALSE),"")</f>
        <v/>
      </c>
      <c r="N73" s="51"/>
      <c r="O73" s="51"/>
    </row>
    <row r="74" spans="1:15" ht="14.45" hidden="1" customHeight="1">
      <c r="A74" s="226"/>
      <c r="B74" s="110"/>
      <c r="C74" s="79"/>
      <c r="D74" s="115">
        <f t="shared" si="5"/>
        <v>0</v>
      </c>
      <c r="E74" s="112">
        <f t="shared" si="5"/>
        <v>0</v>
      </c>
      <c r="F74" s="55" t="str">
        <f>IFERROR(VLOOKUP($B74,[4]장성!$B$6:$Z$165,24,FALSE),"")</f>
        <v/>
      </c>
      <c r="G74" s="56" t="str">
        <f>IFERROR(VLOOKUP($B74,[4]장성!$B$6:$Z$165,25,FALSE),"")</f>
        <v/>
      </c>
      <c r="H74" s="55" t="str">
        <f>IFERROR(VLOOKUP($B74,[4]도계!$B$6:$Z$168,24,FALSE),"")</f>
        <v/>
      </c>
      <c r="I74" s="57" t="str">
        <f>IFERROR(VLOOKUP($B74,[4]도계!$B$6:$Z$168,25,FALSE),"")</f>
        <v/>
      </c>
      <c r="J74" s="55" t="str">
        <f>IFERROR(VLOOKUP($B74,[4]화순!$B$6:$Z$121,24,FALSE),"")</f>
        <v/>
      </c>
      <c r="K74" s="58" t="str">
        <f>IFERROR(VLOOKUP($B74,[4]화순!$B$6:$Z$121,25,FALSE),"")</f>
        <v/>
      </c>
      <c r="L74" s="59" t="str">
        <f>IFERROR(VLOOKUP($B74,[4]본사!$B$6:$Z$50,24,FALSE),"")</f>
        <v/>
      </c>
      <c r="M74" s="56" t="str">
        <f>IFERROR(VLOOKUP($B74,[4]본사!$B$6:$Z$50,25,FALSE),"")</f>
        <v/>
      </c>
      <c r="N74" s="51"/>
      <c r="O74" s="51"/>
    </row>
    <row r="75" spans="1:15" ht="14.45" hidden="1" customHeight="1">
      <c r="A75" s="226"/>
      <c r="B75" s="110"/>
      <c r="C75" s="79"/>
      <c r="D75" s="115">
        <f>SUM(F75,H75,J75,L75)</f>
        <v>0</v>
      </c>
      <c r="E75" s="112">
        <f>SUM(G75,I75,K75,M75)</f>
        <v>0</v>
      </c>
      <c r="F75" s="55" t="str">
        <f>IFERROR(VLOOKUP($B75,[4]장성!$B$6:$Z$165,24,FALSE),"")</f>
        <v/>
      </c>
      <c r="G75" s="56" t="str">
        <f>IFERROR(VLOOKUP($B75,[4]장성!$B$6:$Z$165,25,FALSE),"")</f>
        <v/>
      </c>
      <c r="H75" s="55" t="str">
        <f>IFERROR(VLOOKUP($B75,[4]도계!$B$6:$Z$168,24,FALSE),"")</f>
        <v/>
      </c>
      <c r="I75" s="57" t="str">
        <f>IFERROR(VLOOKUP($B75,[4]도계!$B$6:$Z$168,25,FALSE),"")</f>
        <v/>
      </c>
      <c r="J75" s="55" t="str">
        <f>IFERROR(VLOOKUP($B75,[4]화순!$B$6:$Z$121,24,FALSE),"")</f>
        <v/>
      </c>
      <c r="K75" s="58" t="str">
        <f>IFERROR(VLOOKUP($B75,[4]화순!$B$6:$Z$121,25,FALSE),"")</f>
        <v/>
      </c>
      <c r="L75" s="59" t="str">
        <f>IFERROR(VLOOKUP($B75,[4]본사!$B$6:$Z$50,24,FALSE),"")</f>
        <v/>
      </c>
      <c r="M75" s="56" t="str">
        <f>IFERROR(VLOOKUP($B75,[4]본사!$B$6:$Z$50,25,FALSE),"")</f>
        <v/>
      </c>
      <c r="N75" s="51"/>
      <c r="O75" s="51"/>
    </row>
    <row r="76" spans="1:15" ht="14.45" hidden="1" customHeight="1">
      <c r="A76" s="226"/>
      <c r="B76" s="110"/>
      <c r="C76" s="79"/>
      <c r="D76" s="115">
        <f t="shared" si="5"/>
        <v>0</v>
      </c>
      <c r="E76" s="112">
        <f t="shared" si="5"/>
        <v>0</v>
      </c>
      <c r="F76" s="55" t="str">
        <f>IFERROR(VLOOKUP($B76,[4]장성!$B$6:$Z$165,24,FALSE),"")</f>
        <v/>
      </c>
      <c r="G76" s="56" t="str">
        <f>IFERROR(VLOOKUP($B76,[4]장성!$B$6:$Z$165,25,FALSE),"")</f>
        <v/>
      </c>
      <c r="H76" s="55" t="str">
        <f>IFERROR(VLOOKUP($B76,[4]도계!$B$6:$Z$168,24,FALSE),"")</f>
        <v/>
      </c>
      <c r="I76" s="57" t="str">
        <f>IFERROR(VLOOKUP($B76,[4]도계!$B$6:$Z$168,25,FALSE),"")</f>
        <v/>
      </c>
      <c r="J76" s="55" t="str">
        <f>IFERROR(VLOOKUP($B76,[4]화순!$B$6:$Z$121,24,FALSE),"")</f>
        <v/>
      </c>
      <c r="K76" s="58" t="str">
        <f>IFERROR(VLOOKUP($B76,[4]화순!$B$6:$Z$121,25,FALSE),"")</f>
        <v/>
      </c>
      <c r="L76" s="59" t="str">
        <f>IFERROR(VLOOKUP($B76,[4]본사!$B$6:$Z$50,24,FALSE),"")</f>
        <v/>
      </c>
      <c r="M76" s="56" t="str">
        <f>IFERROR(VLOOKUP($B76,[4]본사!$B$6:$Z$50,25,FALSE),"")</f>
        <v/>
      </c>
      <c r="N76" s="51"/>
      <c r="O76" s="51"/>
    </row>
    <row r="77" spans="1:15" ht="14.45" hidden="1" customHeight="1">
      <c r="A77" s="226"/>
      <c r="B77" s="110"/>
      <c r="C77" s="79"/>
      <c r="D77" s="115">
        <f t="shared" si="5"/>
        <v>0</v>
      </c>
      <c r="E77" s="112">
        <f t="shared" si="5"/>
        <v>0</v>
      </c>
      <c r="F77" s="55" t="str">
        <f>IFERROR(VLOOKUP($B77,[4]장성!$B$6:$Z$165,24,FALSE),"")</f>
        <v/>
      </c>
      <c r="G77" s="56" t="str">
        <f>IFERROR(VLOOKUP($B77,[4]장성!$B$6:$Z$165,25,FALSE),"")</f>
        <v/>
      </c>
      <c r="H77" s="55" t="str">
        <f>IFERROR(VLOOKUP($B77,[4]도계!$B$6:$Z$168,24,FALSE),"")</f>
        <v/>
      </c>
      <c r="I77" s="57" t="str">
        <f>IFERROR(VLOOKUP($B77,[4]도계!$B$6:$Z$168,25,FALSE),"")</f>
        <v/>
      </c>
      <c r="J77" s="55" t="str">
        <f>IFERROR(VLOOKUP($B77,[4]화순!$B$6:$Z$121,24,FALSE),"")</f>
        <v/>
      </c>
      <c r="K77" s="58" t="str">
        <f>IFERROR(VLOOKUP($B77,[4]화순!$B$6:$Z$121,25,FALSE),"")</f>
        <v/>
      </c>
      <c r="L77" s="59" t="str">
        <f>IFERROR(VLOOKUP($B77,[4]본사!$B$6:$Z$50,24,FALSE),"")</f>
        <v/>
      </c>
      <c r="M77" s="56" t="str">
        <f>IFERROR(VLOOKUP($B77,[4]본사!$B$6:$Z$50,25,FALSE),"")</f>
        <v/>
      </c>
      <c r="N77" s="51"/>
      <c r="O77" s="51"/>
    </row>
    <row r="78" spans="1:15" ht="14.45" hidden="1" customHeight="1">
      <c r="A78" s="226"/>
      <c r="B78" s="110"/>
      <c r="C78" s="79"/>
      <c r="D78" s="115">
        <f t="shared" si="5"/>
        <v>0</v>
      </c>
      <c r="E78" s="112">
        <f t="shared" si="5"/>
        <v>0</v>
      </c>
      <c r="F78" s="55" t="str">
        <f>IFERROR(VLOOKUP($B78,[4]장성!$B$6:$Z$165,24,FALSE),"")</f>
        <v/>
      </c>
      <c r="G78" s="56" t="str">
        <f>IFERROR(VLOOKUP($B78,[4]장성!$B$6:$Z$165,25,FALSE),"")</f>
        <v/>
      </c>
      <c r="H78" s="55" t="str">
        <f>IFERROR(VLOOKUP($B78,[4]도계!$B$6:$Z$168,24,FALSE),"")</f>
        <v/>
      </c>
      <c r="I78" s="57" t="str">
        <f>IFERROR(VLOOKUP($B78,[4]도계!$B$6:$Z$168,25,FALSE),"")</f>
        <v/>
      </c>
      <c r="J78" s="55" t="str">
        <f>IFERROR(VLOOKUP($B78,[4]화순!$B$6:$Z$121,24,FALSE),"")</f>
        <v/>
      </c>
      <c r="K78" s="58" t="str">
        <f>IFERROR(VLOOKUP($B78,[4]화순!$B$6:$Z$121,25,FALSE),"")</f>
        <v/>
      </c>
      <c r="L78" s="59" t="str">
        <f>IFERROR(VLOOKUP($B78,[4]본사!$B$6:$Z$50,24,FALSE),"")</f>
        <v/>
      </c>
      <c r="M78" s="56" t="str">
        <f>IFERROR(VLOOKUP($B78,[4]본사!$B$6:$Z$50,25,FALSE),"")</f>
        <v/>
      </c>
      <c r="N78" s="51"/>
      <c r="O78" s="51"/>
    </row>
    <row r="79" spans="1:15" ht="14.45" hidden="1" customHeight="1">
      <c r="A79" s="226"/>
      <c r="B79" s="110"/>
      <c r="C79" s="79"/>
      <c r="D79" s="115">
        <f>SUM(F79,H79,J79,L79)</f>
        <v>0</v>
      </c>
      <c r="E79" s="112">
        <f>SUM(G79,I79,K79,M79)</f>
        <v>0</v>
      </c>
      <c r="F79" s="55" t="str">
        <f>IFERROR(VLOOKUP($B79,[4]장성!$B$6:$Z$165,24,FALSE),"")</f>
        <v/>
      </c>
      <c r="G79" s="56" t="str">
        <f>IFERROR(VLOOKUP($B79,[4]장성!$B$6:$Z$165,25,FALSE),"")</f>
        <v/>
      </c>
      <c r="H79" s="55" t="str">
        <f>IFERROR(VLOOKUP($B79,[4]도계!$B$6:$Z$168,24,FALSE),"")</f>
        <v/>
      </c>
      <c r="I79" s="57" t="str">
        <f>IFERROR(VLOOKUP($B79,[4]도계!$B$6:$Z$168,25,FALSE),"")</f>
        <v/>
      </c>
      <c r="J79" s="55" t="str">
        <f>IFERROR(VLOOKUP($B79,[4]화순!$B$6:$Z$121,24,FALSE),"")</f>
        <v/>
      </c>
      <c r="K79" s="58" t="str">
        <f>IFERROR(VLOOKUP($B79,[4]화순!$B$6:$Z$121,25,FALSE),"")</f>
        <v/>
      </c>
      <c r="L79" s="59" t="str">
        <f>IFERROR(VLOOKUP($B79,[4]본사!$B$6:$Z$50,24,FALSE),"")</f>
        <v/>
      </c>
      <c r="M79" s="56" t="str">
        <f>IFERROR(VLOOKUP($B79,[4]본사!$B$6:$Z$50,25,FALSE),"")</f>
        <v/>
      </c>
      <c r="N79" s="51"/>
      <c r="O79" s="51"/>
    </row>
    <row r="80" spans="1:15" ht="14.45" hidden="1" customHeight="1">
      <c r="A80" s="226"/>
      <c r="B80" s="110"/>
      <c r="C80" s="79"/>
      <c r="D80" s="115">
        <f t="shared" si="5"/>
        <v>0</v>
      </c>
      <c r="E80" s="112">
        <f t="shared" si="5"/>
        <v>0</v>
      </c>
      <c r="F80" s="55" t="str">
        <f>IFERROR(VLOOKUP($B80,[4]장성!$B$6:$Z$165,24,FALSE),"")</f>
        <v/>
      </c>
      <c r="G80" s="56" t="str">
        <f>IFERROR(VLOOKUP($B80,[4]장성!$B$6:$Z$165,25,FALSE),"")</f>
        <v/>
      </c>
      <c r="H80" s="55" t="str">
        <f>IFERROR(VLOOKUP($B80,[4]도계!$B$6:$Z$168,24,FALSE),"")</f>
        <v/>
      </c>
      <c r="I80" s="57" t="str">
        <f>IFERROR(VLOOKUP($B80,[4]도계!$B$6:$Z$168,25,FALSE),"")</f>
        <v/>
      </c>
      <c r="J80" s="55" t="str">
        <f>IFERROR(VLOOKUP($B80,[4]화순!$B$6:$Z$121,24,FALSE),"")</f>
        <v/>
      </c>
      <c r="K80" s="58" t="str">
        <f>IFERROR(VLOOKUP($B80,[4]화순!$B$6:$Z$121,25,FALSE),"")</f>
        <v/>
      </c>
      <c r="L80" s="59" t="str">
        <f>IFERROR(VLOOKUP($B80,[4]본사!$B$6:$Z$50,24,FALSE),"")</f>
        <v/>
      </c>
      <c r="M80" s="56" t="str">
        <f>IFERROR(VLOOKUP($B80,[4]본사!$B$6:$Z$50,25,FALSE),"")</f>
        <v/>
      </c>
      <c r="N80" s="51"/>
      <c r="O80" s="51"/>
    </row>
    <row r="81" spans="1:15" ht="14.45" hidden="1" customHeight="1">
      <c r="A81" s="226"/>
      <c r="B81" s="128"/>
      <c r="C81" s="79"/>
      <c r="D81" s="115">
        <f t="shared" si="5"/>
        <v>0</v>
      </c>
      <c r="E81" s="112">
        <f t="shared" si="5"/>
        <v>0</v>
      </c>
      <c r="F81" s="55" t="str">
        <f>IFERROR(VLOOKUP($B81,[4]장성!$B$6:$Z$165,24,FALSE),"")</f>
        <v/>
      </c>
      <c r="G81" s="56" t="str">
        <f>IFERROR(VLOOKUP($B81,[4]장성!$B$6:$Z$165,25,FALSE),"")</f>
        <v/>
      </c>
      <c r="H81" s="55" t="str">
        <f>IFERROR(VLOOKUP($B81,[4]도계!$B$6:$Z$168,24,FALSE),"")</f>
        <v/>
      </c>
      <c r="I81" s="57" t="str">
        <f>IFERROR(VLOOKUP($B81,[4]도계!$B$6:$Z$168,25,FALSE),"")</f>
        <v/>
      </c>
      <c r="J81" s="55" t="str">
        <f>IFERROR(VLOOKUP($B81,[4]화순!$B$6:$Z$121,24,FALSE),"")</f>
        <v/>
      </c>
      <c r="K81" s="58" t="str">
        <f>IFERROR(VLOOKUP($B81,[4]화순!$B$6:$Z$121,25,FALSE),"")</f>
        <v/>
      </c>
      <c r="L81" s="59" t="str">
        <f>IFERROR(VLOOKUP($B81,[4]본사!$B$6:$Z$50,24,FALSE),"")</f>
        <v/>
      </c>
      <c r="M81" s="56" t="str">
        <f>IFERROR(VLOOKUP($B81,[4]본사!$B$6:$Z$50,25,FALSE),"")</f>
        <v/>
      </c>
      <c r="N81" s="51"/>
      <c r="O81" s="51"/>
    </row>
    <row r="82" spans="1:15" ht="14.45" hidden="1" customHeight="1">
      <c r="A82" s="226"/>
      <c r="B82" s="110"/>
      <c r="C82" s="127"/>
      <c r="D82" s="61">
        <f t="shared" si="5"/>
        <v>0</v>
      </c>
      <c r="E82" s="112">
        <f t="shared" si="5"/>
        <v>0</v>
      </c>
      <c r="F82" s="100" t="str">
        <f>IFERROR(VLOOKUP($B82,[4]장성!$B$6:$Z$165,24,FALSE),"")</f>
        <v/>
      </c>
      <c r="G82" s="129" t="str">
        <f>IFERROR(VLOOKUP($B82,[4]장성!$B$6:$Z$165,25,FALSE),"")</f>
        <v/>
      </c>
      <c r="H82" s="100" t="str">
        <f>IFERROR(VLOOKUP($B82,[4]도계!$B$6:$Z$168,24,FALSE),"")</f>
        <v/>
      </c>
      <c r="I82" s="130" t="str">
        <f>IFERROR(VLOOKUP($B82,[4]도계!$B$6:$Z$168,25,FALSE),"")</f>
        <v/>
      </c>
      <c r="J82" s="100" t="str">
        <f>IFERROR(VLOOKUP($B82,[4]화순!$B$6:$Z$121,24,FALSE),"")</f>
        <v/>
      </c>
      <c r="K82" s="129" t="str">
        <f>IFERROR(VLOOKUP($B82,[4]화순!$B$6:$Z$121,25,FALSE),"")</f>
        <v/>
      </c>
      <c r="L82" s="131" t="str">
        <f>IFERROR(VLOOKUP($B82,[4]본사!$B$6:$Z$50,24,FALSE),"")</f>
        <v/>
      </c>
      <c r="M82" s="129" t="str">
        <f>IFERROR(VLOOKUP($B82,[4]본사!$B$6:$Z$50,25,FALSE),"")</f>
        <v/>
      </c>
      <c r="N82" s="51"/>
      <c r="O82" s="51"/>
    </row>
    <row r="83" spans="1:15" s="41" customFormat="1" ht="14.45" customHeight="1">
      <c r="A83" s="227"/>
      <c r="B83" s="132" t="s">
        <v>47</v>
      </c>
      <c r="C83" s="133"/>
      <c r="D83" s="36">
        <f>+F83+H83+J83+L83</f>
        <v>23</v>
      </c>
      <c r="E83" s="64">
        <f>SUM(E34,E25,E17)</f>
        <v>1646591</v>
      </c>
      <c r="F83" s="38">
        <f>COUNTIF(G18:G24,"&gt;0")+COUNTIF(G26:G33,"&gt;0")+COUNTIF(G35:G82,"&gt;0")</f>
        <v>11</v>
      </c>
      <c r="G83" s="65">
        <f>SUM(G34,G25,G17)</f>
        <v>413704</v>
      </c>
      <c r="H83" s="38">
        <f>COUNTIF(I18:I24,"&gt;0")+COUNTIF(I26:I33,"&gt;0")+COUNTIF(I35:I82,"&gt;0")</f>
        <v>11</v>
      </c>
      <c r="I83" s="66">
        <f>SUM(I34,I25,I17)</f>
        <v>1202887</v>
      </c>
      <c r="J83" s="38">
        <f>COUNTIF(K18:K24,"&gt;0")+COUNTIF(K26:K33,"&gt;0")+COUNTIF(K35:K82,"&gt;0")</f>
        <v>0</v>
      </c>
      <c r="K83" s="65">
        <f>SUM(K34,K25,K17)</f>
        <v>0</v>
      </c>
      <c r="L83" s="38">
        <f>COUNTIF(M18:M24,"&gt;0")+COUNTIF(M26:M33,"&gt;0")+COUNTIF(M35:M82,"&gt;0")</f>
        <v>1</v>
      </c>
      <c r="M83" s="65">
        <f>SUM(M34,M25,M14)</f>
        <v>30000</v>
      </c>
      <c r="N83" s="67"/>
      <c r="O83" s="67"/>
    </row>
    <row r="84" spans="1:15" s="41" customFormat="1" ht="14.45" customHeight="1">
      <c r="A84" s="225" t="s">
        <v>48</v>
      </c>
      <c r="B84" s="42" t="s">
        <v>49</v>
      </c>
      <c r="C84" s="134" t="s">
        <v>18</v>
      </c>
      <c r="D84" s="135" t="s">
        <v>21</v>
      </c>
      <c r="E84" s="136">
        <f t="shared" ref="E84:E157" si="7">SUM(G84,I84,K84,M84)</f>
        <v>350000</v>
      </c>
      <c r="F84" s="46" t="str">
        <f>IFERROR(VLOOKUP($B84,[4]장성!$B$6:$Z$165,24,FALSE),"")</f>
        <v>1식</v>
      </c>
      <c r="G84" s="47">
        <f>IFERROR(VLOOKUP($B84,[4]장성!$B$6:$Z$165,25,FALSE),"")</f>
        <v>180000</v>
      </c>
      <c r="H84" s="46">
        <f>IFERROR(VLOOKUP($B84,[4]도계!$B$6:$Z$168,24,FALSE),"")</f>
        <v>1</v>
      </c>
      <c r="I84" s="48">
        <f>IFERROR(VLOOKUP($B84,[4]도계!$B$6:$Z$168,25,FALSE),"")</f>
        <v>170000</v>
      </c>
      <c r="J84" s="46" t="str">
        <f>IFERROR(VLOOKUP($B84,[4]화순!$B$6:$Z$121,24,FALSE),"")</f>
        <v/>
      </c>
      <c r="K84" s="49" t="str">
        <f>IFERROR(VLOOKUP($B84,[4]화순!$B$6:$Z$121,25,FALSE),"")</f>
        <v/>
      </c>
      <c r="L84" s="50" t="str">
        <f>IFERROR(VLOOKUP($B84,[4]본사!$B$6:$Z$50,24,FALSE),"")</f>
        <v/>
      </c>
      <c r="M84" s="47" t="str">
        <f>IFERROR(VLOOKUP($B84,[4]본사!$B$6:$Z$50,25,FALSE),"")</f>
        <v/>
      </c>
      <c r="N84" s="51"/>
      <c r="O84" s="51"/>
    </row>
    <row r="85" spans="1:15" s="33" customFormat="1" ht="14.45" customHeight="1">
      <c r="A85" s="226"/>
      <c r="B85" s="52" t="s">
        <v>50</v>
      </c>
      <c r="C85" s="137" t="s">
        <v>18</v>
      </c>
      <c r="D85" s="138" t="s">
        <v>21</v>
      </c>
      <c r="E85" s="81">
        <f t="shared" si="7"/>
        <v>500000</v>
      </c>
      <c r="F85" s="139" t="str">
        <f>IFERROR(VLOOKUP($B85,[4]장성!$B$6:$Z$165,24,FALSE),"")</f>
        <v>1식</v>
      </c>
      <c r="G85" s="56">
        <f>IFERROR(VLOOKUP($B85,[4]장성!$B$6:$Z$165,25,FALSE),"")</f>
        <v>500000</v>
      </c>
      <c r="H85" s="139" t="str">
        <f>IFERROR(VLOOKUP($B85,[4]도계!$B$6:$Z$168,24,FALSE),"")</f>
        <v/>
      </c>
      <c r="I85" s="57" t="str">
        <f>IFERROR(VLOOKUP($B85,[4]도계!$B$6:$Z$168,25,FALSE),"")</f>
        <v/>
      </c>
      <c r="J85" s="139" t="str">
        <f>IFERROR(VLOOKUP($B85,[4]화순!$B$6:$Z$121,24,FALSE),"")</f>
        <v/>
      </c>
      <c r="K85" s="58" t="str">
        <f>IFERROR(VLOOKUP($B85,[4]화순!$B$6:$Z$121,25,FALSE),"")</f>
        <v/>
      </c>
      <c r="L85" s="59" t="str">
        <f>IFERROR(VLOOKUP($B85,[4]본사!$B$6:$Z$50,24,FALSE),"")</f>
        <v/>
      </c>
      <c r="M85" s="56" t="str">
        <f>IFERROR(VLOOKUP($B85,[4]본사!$B$6:$Z$50,25,FALSE),"")</f>
        <v/>
      </c>
      <c r="N85" s="51"/>
      <c r="O85" s="51"/>
    </row>
    <row r="86" spans="1:15" s="33" customFormat="1" ht="14.45" customHeight="1">
      <c r="A86" s="226"/>
      <c r="B86" s="52" t="s">
        <v>51</v>
      </c>
      <c r="C86" s="137" t="s">
        <v>18</v>
      </c>
      <c r="D86" s="138" t="s">
        <v>19</v>
      </c>
      <c r="E86" s="81">
        <f t="shared" si="7"/>
        <v>160000</v>
      </c>
      <c r="F86" s="139" t="str">
        <f>IFERROR(VLOOKUP($B86,[4]장성!$B$6:$Z$165,24,FALSE),"")</f>
        <v>1식</v>
      </c>
      <c r="G86" s="56">
        <f>IFERROR(VLOOKUP($B86,[4]장성!$B$6:$Z$165,25,FALSE),"")</f>
        <v>160000</v>
      </c>
      <c r="H86" s="139" t="str">
        <f>IFERROR(VLOOKUP($B86,[4]도계!$B$6:$Z$168,24,FALSE),"")</f>
        <v/>
      </c>
      <c r="I86" s="57" t="str">
        <f>IFERROR(VLOOKUP($B86,[4]도계!$B$6:$Z$168,25,FALSE),"")</f>
        <v/>
      </c>
      <c r="J86" s="139" t="str">
        <f>IFERROR(VLOOKUP($B86,[4]화순!$B$6:$Z$121,24,FALSE),"")</f>
        <v/>
      </c>
      <c r="K86" s="58" t="str">
        <f>IFERROR(VLOOKUP($B86,[4]화순!$B$6:$Z$121,25,FALSE),"")</f>
        <v/>
      </c>
      <c r="L86" s="59" t="str">
        <f>IFERROR(VLOOKUP($B86,[4]본사!$B$6:$Z$50,24,FALSE),"")</f>
        <v/>
      </c>
      <c r="M86" s="56" t="str">
        <f>IFERROR(VLOOKUP($B86,[4]본사!$B$6:$Z$50,25,FALSE),"")</f>
        <v/>
      </c>
      <c r="N86" s="51"/>
      <c r="O86" s="51"/>
    </row>
    <row r="87" spans="1:15" s="33" customFormat="1" ht="14.45" customHeight="1">
      <c r="A87" s="226"/>
      <c r="B87" s="52" t="s">
        <v>52</v>
      </c>
      <c r="C87" s="137" t="s">
        <v>18</v>
      </c>
      <c r="D87" s="111" t="s">
        <v>19</v>
      </c>
      <c r="E87" s="81">
        <f t="shared" si="7"/>
        <v>200000</v>
      </c>
      <c r="F87" s="139" t="str">
        <f>IFERROR(VLOOKUP($B87,[4]장성!$B$6:$Z$165,24,FALSE),"")</f>
        <v>1식</v>
      </c>
      <c r="G87" s="56">
        <f>IFERROR(VLOOKUP($B87,[4]장성!$B$6:$Z$165,25,FALSE),"")</f>
        <v>200000</v>
      </c>
      <c r="H87" s="139" t="str">
        <f>IFERROR(VLOOKUP($B87,[4]도계!$B$6:$Z$168,24,FALSE),"")</f>
        <v/>
      </c>
      <c r="I87" s="57" t="str">
        <f>IFERROR(VLOOKUP($B87,[4]도계!$B$6:$Z$168,25,FALSE),"")</f>
        <v/>
      </c>
      <c r="J87" s="139" t="str">
        <f>IFERROR(VLOOKUP($B87,[4]화순!$B$6:$Z$121,24,FALSE),"")</f>
        <v/>
      </c>
      <c r="K87" s="58" t="str">
        <f>IFERROR(VLOOKUP($B87,[4]화순!$B$6:$Z$121,25,FALSE),"")</f>
        <v/>
      </c>
      <c r="L87" s="59" t="str">
        <f>IFERROR(VLOOKUP($B87,[4]본사!$B$6:$Z$50,24,FALSE),"")</f>
        <v/>
      </c>
      <c r="M87" s="56" t="str">
        <f>IFERROR(VLOOKUP($B87,[4]본사!$B$6:$Z$50,25,FALSE),"")</f>
        <v/>
      </c>
      <c r="N87" s="51"/>
      <c r="O87" s="51"/>
    </row>
    <row r="88" spans="1:15" s="33" customFormat="1" ht="14.45" customHeight="1">
      <c r="A88" s="226"/>
      <c r="B88" s="52" t="s">
        <v>53</v>
      </c>
      <c r="C88" s="140" t="s">
        <v>18</v>
      </c>
      <c r="D88" s="111" t="s">
        <v>19</v>
      </c>
      <c r="E88" s="81">
        <f t="shared" si="7"/>
        <v>120000</v>
      </c>
      <c r="F88" s="139" t="str">
        <f>IFERROR(VLOOKUP($B88,[4]장성!$B$6:$Z$165,24,FALSE),"")</f>
        <v>1식</v>
      </c>
      <c r="G88" s="56">
        <f>IFERROR(VLOOKUP($B88,[4]장성!$B$6:$Z$165,25,FALSE),"")</f>
        <v>120000</v>
      </c>
      <c r="H88" s="139" t="str">
        <f>IFERROR(VLOOKUP($B88,[4]도계!$B$6:$Z$168,24,FALSE),"")</f>
        <v/>
      </c>
      <c r="I88" s="57" t="str">
        <f>IFERROR(VLOOKUP($B88,[4]도계!$B$6:$Z$168,25,FALSE),"")</f>
        <v/>
      </c>
      <c r="J88" s="139" t="str">
        <f>IFERROR(VLOOKUP($B88,[4]화순!$B$6:$Z$121,24,FALSE),"")</f>
        <v/>
      </c>
      <c r="K88" s="58" t="str">
        <f>IFERROR(VLOOKUP($B88,[4]화순!$B$6:$Z$121,25,FALSE),"")</f>
        <v/>
      </c>
      <c r="L88" s="59" t="str">
        <f>IFERROR(VLOOKUP($B88,[4]본사!$B$6:$Z$50,24,FALSE),"")</f>
        <v/>
      </c>
      <c r="M88" s="56" t="str">
        <f>IFERROR(VLOOKUP($B88,[4]본사!$B$6:$Z$50,25,FALSE),"")</f>
        <v/>
      </c>
      <c r="N88" s="51"/>
      <c r="O88" s="51"/>
    </row>
    <row r="89" spans="1:15" s="33" customFormat="1" ht="14.45" customHeight="1">
      <c r="A89" s="226"/>
      <c r="B89" s="52" t="s">
        <v>54</v>
      </c>
      <c r="C89" s="140" t="s">
        <v>18</v>
      </c>
      <c r="D89" s="111" t="s">
        <v>19</v>
      </c>
      <c r="E89" s="81">
        <f t="shared" si="7"/>
        <v>70000</v>
      </c>
      <c r="F89" s="139" t="str">
        <f>IFERROR(VLOOKUP($B89,[4]장성!$B$6:$Z$165,24,FALSE),"")</f>
        <v>1식</v>
      </c>
      <c r="G89" s="56">
        <f>IFERROR(VLOOKUP($B89,[4]장성!$B$6:$Z$165,25,FALSE),"")</f>
        <v>70000</v>
      </c>
      <c r="H89" s="139" t="str">
        <f>IFERROR(VLOOKUP($B89,[4]도계!$B$6:$Z$168,24,FALSE),"")</f>
        <v/>
      </c>
      <c r="I89" s="57" t="str">
        <f>IFERROR(VLOOKUP($B89,[4]도계!$B$6:$Z$168,25,FALSE),"")</f>
        <v/>
      </c>
      <c r="J89" s="139" t="str">
        <f>IFERROR(VLOOKUP($B89,[4]화순!$B$6:$Z$121,24,FALSE),"")</f>
        <v/>
      </c>
      <c r="K89" s="58" t="str">
        <f>IFERROR(VLOOKUP($B89,[4]화순!$B$6:$Z$121,25,FALSE),"")</f>
        <v/>
      </c>
      <c r="L89" s="59" t="str">
        <f>IFERROR(VLOOKUP($B89,[4]본사!$B$6:$Z$50,24,FALSE),"")</f>
        <v/>
      </c>
      <c r="M89" s="56" t="str">
        <f>IFERROR(VLOOKUP($B89,[4]본사!$B$6:$Z$50,25,FALSE),"")</f>
        <v/>
      </c>
      <c r="N89" s="51"/>
      <c r="O89" s="51"/>
    </row>
    <row r="90" spans="1:15" s="33" customFormat="1" ht="14.45" customHeight="1">
      <c r="A90" s="226"/>
      <c r="B90" s="52" t="s">
        <v>55</v>
      </c>
      <c r="C90" s="140" t="s">
        <v>18</v>
      </c>
      <c r="D90" s="138" t="s">
        <v>21</v>
      </c>
      <c r="E90" s="81">
        <f t="shared" si="7"/>
        <v>80000</v>
      </c>
      <c r="F90" s="139" t="str">
        <f>IFERROR(VLOOKUP($B90,[4]장성!$B$6:$Z$165,24,FALSE),"")</f>
        <v>1식</v>
      </c>
      <c r="G90" s="56">
        <f>IFERROR(VLOOKUP($B90,[4]장성!$B$6:$Z$165,25,FALSE),"")</f>
        <v>40000</v>
      </c>
      <c r="H90" s="55">
        <f>IFERROR(VLOOKUP($B90,[4]도계!$B$6:$Z$168,24,FALSE),"")</f>
        <v>1</v>
      </c>
      <c r="I90" s="57">
        <f>IFERROR(VLOOKUP($B90,[4]도계!$B$6:$Z$168,25,FALSE),"")</f>
        <v>40000</v>
      </c>
      <c r="J90" s="139" t="str">
        <f>IFERROR(VLOOKUP($B90,[4]화순!$B$6:$Z$121,24,FALSE),"")</f>
        <v/>
      </c>
      <c r="K90" s="58" t="str">
        <f>IFERROR(VLOOKUP($B90,[4]화순!$B$6:$Z$121,25,FALSE),"")</f>
        <v/>
      </c>
      <c r="L90" s="59" t="str">
        <f>IFERROR(VLOOKUP($B90,[4]본사!$B$6:$Z$50,24,FALSE),"")</f>
        <v/>
      </c>
      <c r="M90" s="56" t="str">
        <f>IFERROR(VLOOKUP($B90,[4]본사!$B$6:$Z$50,25,FALSE),"")</f>
        <v/>
      </c>
      <c r="N90" s="51"/>
      <c r="O90" s="51"/>
    </row>
    <row r="91" spans="1:15" s="33" customFormat="1" ht="14.45" customHeight="1">
      <c r="A91" s="226"/>
      <c r="B91" s="141" t="s">
        <v>56</v>
      </c>
      <c r="C91" s="140" t="s">
        <v>18</v>
      </c>
      <c r="D91" s="111" t="s">
        <v>21</v>
      </c>
      <c r="E91" s="81">
        <f t="shared" si="7"/>
        <v>40000</v>
      </c>
      <c r="F91" s="55" t="str">
        <f>IFERROR(VLOOKUP($B91,[4]장성!$B$6:$Z$165,24,FALSE),"")</f>
        <v>1식</v>
      </c>
      <c r="G91" s="56">
        <f>IFERROR(VLOOKUP($B91,[4]장성!$B$6:$Z$165,25,FALSE),"")</f>
        <v>40000</v>
      </c>
      <c r="H91" s="55" t="str">
        <f>IFERROR(VLOOKUP($B91,[4]도계!$B$6:$Z$168,24,FALSE),"")</f>
        <v/>
      </c>
      <c r="I91" s="57" t="str">
        <f>IFERROR(VLOOKUP($B91,[4]도계!$B$6:$Z$168,25,FALSE),"")</f>
        <v/>
      </c>
      <c r="J91" s="55" t="str">
        <f>IFERROR(VLOOKUP($B91,[4]화순!$B$6:$Z$121,24,FALSE),"")</f>
        <v/>
      </c>
      <c r="K91" s="58" t="str">
        <f>IFERROR(VLOOKUP($B91,[4]화순!$B$6:$Z$121,25,FALSE),"")</f>
        <v/>
      </c>
      <c r="L91" s="59" t="str">
        <f>IFERROR(VLOOKUP($B91,[4]본사!$B$6:$Z$50,24,FALSE),"")</f>
        <v/>
      </c>
      <c r="M91" s="56" t="str">
        <f>IFERROR(VLOOKUP($B91,[4]본사!$B$6:$Z$50,25,FALSE),"")</f>
        <v/>
      </c>
      <c r="N91" s="51"/>
      <c r="O91" s="51"/>
    </row>
    <row r="92" spans="1:15" s="33" customFormat="1" ht="14.45" hidden="1" customHeight="1">
      <c r="A92" s="226"/>
      <c r="B92" s="52"/>
      <c r="C92" s="140"/>
      <c r="D92" s="111"/>
      <c r="E92" s="81">
        <f t="shared" si="7"/>
        <v>0</v>
      </c>
      <c r="F92" s="55" t="str">
        <f>IFERROR(VLOOKUP($B92,[4]장성!$B$6:$Z$165,24,FALSE),"")</f>
        <v/>
      </c>
      <c r="G92" s="56" t="str">
        <f>IFERROR(VLOOKUP($B92,[4]장성!$B$6:$Z$165,25,FALSE),"")</f>
        <v/>
      </c>
      <c r="H92" s="55" t="str">
        <f>IFERROR(VLOOKUP($B92,[4]도계!$B$6:$Z$168,24,FALSE),"")</f>
        <v/>
      </c>
      <c r="I92" s="57" t="str">
        <f>IFERROR(VLOOKUP($B92,[4]도계!$B$6:$Z$168,25,FALSE),"")</f>
        <v/>
      </c>
      <c r="J92" s="55" t="str">
        <f>IFERROR(VLOOKUP($B92,[4]화순!$B$6:$Z$121,24,FALSE),"")</f>
        <v/>
      </c>
      <c r="K92" s="58" t="str">
        <f>IFERROR(VLOOKUP($B92,[4]화순!$B$6:$Z$121,25,FALSE),"")</f>
        <v/>
      </c>
      <c r="L92" s="59" t="str">
        <f>IFERROR(VLOOKUP($B92,[4]본사!$B$6:$Z$50,24,FALSE),"")</f>
        <v/>
      </c>
      <c r="M92" s="56" t="str">
        <f>IFERROR(VLOOKUP($B92,[4]본사!$B$6:$Z$50,25,FALSE),"")</f>
        <v/>
      </c>
      <c r="N92" s="51"/>
      <c r="O92" s="51"/>
    </row>
    <row r="93" spans="1:15" s="33" customFormat="1" ht="14.45" customHeight="1">
      <c r="A93" s="226"/>
      <c r="B93" s="52" t="s">
        <v>57</v>
      </c>
      <c r="C93" s="140" t="s">
        <v>18</v>
      </c>
      <c r="D93" s="111" t="s">
        <v>21</v>
      </c>
      <c r="E93" s="81">
        <f t="shared" si="7"/>
        <v>30000</v>
      </c>
      <c r="F93" s="55" t="str">
        <f>IFERROR(VLOOKUP($B93,[4]장성!$B$6:$Z$165,24,FALSE),"")</f>
        <v>1식</v>
      </c>
      <c r="G93" s="56">
        <f>IFERROR(VLOOKUP($B93,[4]장성!$B$6:$Z$165,25,FALSE),"")</f>
        <v>30000</v>
      </c>
      <c r="H93" s="55" t="str">
        <f>IFERROR(VLOOKUP($B93,[4]도계!$B$6:$Z$168,24,FALSE),"")</f>
        <v/>
      </c>
      <c r="I93" s="57" t="str">
        <f>IFERROR(VLOOKUP($B93,[4]도계!$B$6:$Z$168,25,FALSE),"")</f>
        <v/>
      </c>
      <c r="J93" s="55" t="str">
        <f>IFERROR(VLOOKUP($B93,[4]화순!$B$6:$Z$121,24,FALSE),"")</f>
        <v/>
      </c>
      <c r="K93" s="58" t="str">
        <f>IFERROR(VLOOKUP($B93,[4]화순!$B$6:$Z$121,25,FALSE),"")</f>
        <v/>
      </c>
      <c r="L93" s="55" t="str">
        <f>IFERROR(VLOOKUP($B93,[4]본사!$B$6:$Z$50,24,FALSE),"")</f>
        <v/>
      </c>
      <c r="M93" s="56" t="str">
        <f>IFERROR(VLOOKUP($B93,[4]본사!$B$6:$Z$50,25,FALSE),"")</f>
        <v/>
      </c>
      <c r="N93" s="51"/>
      <c r="O93" s="51"/>
    </row>
    <row r="94" spans="1:15" s="33" customFormat="1" ht="14.45" customHeight="1">
      <c r="A94" s="226"/>
      <c r="B94" s="52" t="s">
        <v>58</v>
      </c>
      <c r="C94" s="140" t="s">
        <v>18</v>
      </c>
      <c r="D94" s="111" t="s">
        <v>21</v>
      </c>
      <c r="E94" s="81">
        <f t="shared" si="7"/>
        <v>20000</v>
      </c>
      <c r="F94" s="55" t="str">
        <f>IFERROR(VLOOKUP($B94,[4]장성!$B$6:$Z$165,24,FALSE),"")</f>
        <v>1식</v>
      </c>
      <c r="G94" s="56">
        <f>IFERROR(VLOOKUP($B94,[4]장성!$B$6:$Z$165,25,FALSE),"")</f>
        <v>20000</v>
      </c>
      <c r="H94" s="55" t="str">
        <f>IFERROR(VLOOKUP($B94,[4]도계!$B$6:$Z$168,24,FALSE),"")</f>
        <v/>
      </c>
      <c r="I94" s="57" t="str">
        <f>IFERROR(VLOOKUP($B94,[4]도계!$B$6:$Z$168,25,FALSE),"")</f>
        <v/>
      </c>
      <c r="J94" s="55" t="str">
        <f>IFERROR(VLOOKUP($B94,[4]화순!$B$6:$Z$121,24,FALSE),"")</f>
        <v/>
      </c>
      <c r="K94" s="58" t="str">
        <f>IFERROR(VLOOKUP($B94,[4]화순!$B$6:$Z$121,25,FALSE),"")</f>
        <v/>
      </c>
      <c r="L94" s="55" t="str">
        <f>IFERROR(VLOOKUP($B94,[4]본사!$B$6:$Z$50,24,FALSE),"")</f>
        <v/>
      </c>
      <c r="M94" s="56" t="str">
        <f>IFERROR(VLOOKUP($B94,[4]본사!$B$6:$Z$50,25,FALSE),"")</f>
        <v/>
      </c>
      <c r="N94" s="51"/>
      <c r="O94" s="51"/>
    </row>
    <row r="95" spans="1:15" s="33" customFormat="1" ht="14.45" customHeight="1">
      <c r="A95" s="226"/>
      <c r="B95" s="141" t="s">
        <v>59</v>
      </c>
      <c r="C95" s="140" t="s">
        <v>18</v>
      </c>
      <c r="D95" s="111" t="s">
        <v>21</v>
      </c>
      <c r="E95" s="81">
        <f t="shared" si="7"/>
        <v>30000</v>
      </c>
      <c r="F95" s="139" t="str">
        <f>IFERROR(VLOOKUP($B95,[4]장성!$B$6:$Z$165,24,FALSE),"")</f>
        <v>1식</v>
      </c>
      <c r="G95" s="56">
        <f>IFERROR(VLOOKUP($B95,[4]장성!$B$6:$Z$165,25,FALSE),"")</f>
        <v>30000</v>
      </c>
      <c r="H95" s="139" t="str">
        <f>IFERROR(VLOOKUP($B95,[4]도계!$B$6:$Z$168,24,FALSE),"")</f>
        <v/>
      </c>
      <c r="I95" s="57" t="str">
        <f>IFERROR(VLOOKUP($B95,[4]도계!$B$6:$Z$168,25,FALSE),"")</f>
        <v/>
      </c>
      <c r="J95" s="139" t="str">
        <f>IFERROR(VLOOKUP($B95,[4]화순!$B$6:$Z$121,24,FALSE),"")</f>
        <v/>
      </c>
      <c r="K95" s="58" t="str">
        <f>IFERROR(VLOOKUP($B95,[4]화순!$B$6:$Z$121,25,FALSE),"")</f>
        <v/>
      </c>
      <c r="L95" s="55" t="str">
        <f>IFERROR(VLOOKUP($B95,[4]본사!$B$6:$Z$50,24,FALSE),"")</f>
        <v/>
      </c>
      <c r="M95" s="56" t="str">
        <f>IFERROR(VLOOKUP($B95,[4]본사!$B$6:$Z$50,25,FALSE),"")</f>
        <v/>
      </c>
      <c r="N95" s="51"/>
      <c r="O95" s="51"/>
    </row>
    <row r="96" spans="1:15" s="33" customFormat="1" ht="14.45" customHeight="1">
      <c r="A96" s="226"/>
      <c r="B96" s="52" t="s">
        <v>60</v>
      </c>
      <c r="C96" s="140" t="s">
        <v>18</v>
      </c>
      <c r="D96" s="138" t="s">
        <v>21</v>
      </c>
      <c r="E96" s="81">
        <f t="shared" si="7"/>
        <v>10000</v>
      </c>
      <c r="F96" s="55" t="str">
        <f>IFERROR(VLOOKUP($B96,[4]장성!$B$6:$Z$165,24,FALSE),"")</f>
        <v>1식</v>
      </c>
      <c r="G96" s="56">
        <f>IFERROR(VLOOKUP($B96,[4]장성!$B$6:$Z$165,25,FALSE),"")</f>
        <v>10000</v>
      </c>
      <c r="H96" s="55" t="str">
        <f>IFERROR(VLOOKUP($B96,[4]도계!$B$6:$Z$168,24,FALSE),"")</f>
        <v/>
      </c>
      <c r="I96" s="57" t="str">
        <f>IFERROR(VLOOKUP($B96,[4]도계!$B$6:$Z$168,25,FALSE),"")</f>
        <v/>
      </c>
      <c r="J96" s="55" t="str">
        <f>IFERROR(VLOOKUP($B96,[4]화순!$B$6:$Z$121,24,FALSE),"")</f>
        <v/>
      </c>
      <c r="K96" s="58" t="str">
        <f>IFERROR(VLOOKUP($B96,[4]화순!$B$6:$Z$121,25,FALSE),"")</f>
        <v/>
      </c>
      <c r="L96" s="55" t="str">
        <f>IFERROR(VLOOKUP($B96,[4]본사!$B$6:$Z$50,24,FALSE),"")</f>
        <v/>
      </c>
      <c r="M96" s="56" t="str">
        <f>IFERROR(VLOOKUP($B96,[4]본사!$B$6:$Z$50,25,FALSE),"")</f>
        <v/>
      </c>
      <c r="N96" s="51"/>
      <c r="O96" s="51"/>
    </row>
    <row r="97" spans="1:15" s="33" customFormat="1" ht="14.45" customHeight="1">
      <c r="A97" s="226"/>
      <c r="B97" s="141" t="s">
        <v>61</v>
      </c>
      <c r="C97" s="140" t="s">
        <v>18</v>
      </c>
      <c r="D97" s="111" t="s">
        <v>21</v>
      </c>
      <c r="E97" s="81">
        <f t="shared" si="7"/>
        <v>10000</v>
      </c>
      <c r="F97" s="55" t="str">
        <f>IFERROR(VLOOKUP($B97,[4]장성!$B$6:$Z$165,24,FALSE),"")</f>
        <v>1식</v>
      </c>
      <c r="G97" s="56">
        <f>IFERROR(VLOOKUP($B97,[4]장성!$B$6:$Z$165,25,FALSE),"")</f>
        <v>10000</v>
      </c>
      <c r="H97" s="55" t="str">
        <f>IFERROR(VLOOKUP($B97,[4]도계!$B$6:$Z$168,24,FALSE),"")</f>
        <v/>
      </c>
      <c r="I97" s="57" t="str">
        <f>IFERROR(VLOOKUP($B97,[4]도계!$B$6:$Z$168,25,FALSE),"")</f>
        <v/>
      </c>
      <c r="J97" s="55" t="str">
        <f>IFERROR(VLOOKUP($B97,[4]화순!$B$6:$Z$121,24,FALSE),"")</f>
        <v/>
      </c>
      <c r="K97" s="58" t="str">
        <f>IFERROR(VLOOKUP($B97,[4]화순!$B$6:$Z$121,25,FALSE),"")</f>
        <v/>
      </c>
      <c r="L97" s="55" t="str">
        <f>IFERROR(VLOOKUP($B97,[4]본사!$B$6:$Z$50,24,FALSE),"")</f>
        <v/>
      </c>
      <c r="M97" s="56" t="str">
        <f>IFERROR(VLOOKUP($B97,[4]본사!$B$6:$Z$50,25,FALSE),"")</f>
        <v/>
      </c>
      <c r="N97" s="51"/>
      <c r="O97" s="51"/>
    </row>
    <row r="98" spans="1:15" s="33" customFormat="1" ht="14.45" customHeight="1">
      <c r="A98" s="226"/>
      <c r="B98" s="52" t="s">
        <v>62</v>
      </c>
      <c r="C98" s="140" t="s">
        <v>18</v>
      </c>
      <c r="D98" s="111" t="s">
        <v>21</v>
      </c>
      <c r="E98" s="81">
        <f t="shared" si="7"/>
        <v>15000</v>
      </c>
      <c r="F98" s="139" t="str">
        <f>IFERROR(VLOOKUP($B98,[4]장성!$B$6:$Z$165,24,FALSE),"")</f>
        <v>1식</v>
      </c>
      <c r="G98" s="56">
        <f>IFERROR(VLOOKUP($B98,[4]장성!$B$6:$Z$165,25,FALSE),"")</f>
        <v>15000</v>
      </c>
      <c r="H98" s="139" t="str">
        <f>IFERROR(VLOOKUP($B98,[4]도계!$B$6:$Z$168,24,FALSE),"")</f>
        <v/>
      </c>
      <c r="I98" s="57" t="str">
        <f>IFERROR(VLOOKUP($B98,[4]도계!$B$6:$Z$168,25,FALSE),"")</f>
        <v/>
      </c>
      <c r="J98" s="139" t="str">
        <f>IFERROR(VLOOKUP($B98,[4]화순!$B$6:$Z$121,24,FALSE),"")</f>
        <v/>
      </c>
      <c r="K98" s="58" t="str">
        <f>IFERROR(VLOOKUP($B98,[4]화순!$B$6:$Z$121,25,FALSE),"")</f>
        <v/>
      </c>
      <c r="L98" s="55" t="str">
        <f>IFERROR(VLOOKUP($B98,[4]본사!$B$6:$Z$50,24,FALSE),"")</f>
        <v/>
      </c>
      <c r="M98" s="56" t="str">
        <f>IFERROR(VLOOKUP($B98,[4]본사!$B$6:$Z$50,25,FALSE),"")</f>
        <v/>
      </c>
      <c r="N98" s="51"/>
      <c r="O98" s="51"/>
    </row>
    <row r="99" spans="1:15" s="33" customFormat="1" ht="14.45" customHeight="1">
      <c r="A99" s="226"/>
      <c r="B99" s="141" t="s">
        <v>63</v>
      </c>
      <c r="C99" s="140" t="s">
        <v>18</v>
      </c>
      <c r="D99" s="111">
        <v>1</v>
      </c>
      <c r="E99" s="81">
        <f t="shared" si="7"/>
        <v>70000</v>
      </c>
      <c r="F99" s="55" t="str">
        <f>IFERROR(VLOOKUP($B99,[4]장성!$B$6:$Z$165,24,FALSE),"")</f>
        <v/>
      </c>
      <c r="G99" s="56" t="str">
        <f>IFERROR(VLOOKUP($B99,[4]장성!$B$6:$Z$165,25,FALSE),"")</f>
        <v/>
      </c>
      <c r="H99" s="55">
        <f>IFERROR(VLOOKUP($B99,[4]도계!$B$6:$Z$168,24,FALSE),"")</f>
        <v>1</v>
      </c>
      <c r="I99" s="57">
        <f>IFERROR(VLOOKUP($B99,[4]도계!$B$6:$Z$168,25,FALSE),"")</f>
        <v>70000</v>
      </c>
      <c r="J99" s="55" t="str">
        <f>IFERROR(VLOOKUP($B99,[4]화순!$B$6:$Z$121,24,FALSE),"")</f>
        <v/>
      </c>
      <c r="K99" s="58" t="str">
        <f>IFERROR(VLOOKUP($B99,[4]화순!$B$6:$Z$121,25,FALSE),"")</f>
        <v/>
      </c>
      <c r="L99" s="55" t="str">
        <f>IFERROR(VLOOKUP($B99,[4]본사!$B$6:$Z$50,24,FALSE),"")</f>
        <v/>
      </c>
      <c r="M99" s="56" t="str">
        <f>IFERROR(VLOOKUP($B99,[4]본사!$B$6:$Z$50,25,FALSE),"")</f>
        <v/>
      </c>
      <c r="N99" s="51"/>
      <c r="O99" s="51"/>
    </row>
    <row r="100" spans="1:15" s="33" customFormat="1" ht="14.45" customHeight="1">
      <c r="A100" s="226"/>
      <c r="B100" s="52" t="s">
        <v>64</v>
      </c>
      <c r="C100" s="140" t="s">
        <v>18</v>
      </c>
      <c r="D100" s="111">
        <v>1</v>
      </c>
      <c r="E100" s="81">
        <f t="shared" si="7"/>
        <v>50000</v>
      </c>
      <c r="F100" s="55" t="str">
        <f>IFERROR(VLOOKUP($B100,[4]장성!$B$6:$Z$165,24,FALSE),"")</f>
        <v/>
      </c>
      <c r="G100" s="56" t="str">
        <f>IFERROR(VLOOKUP($B100,[4]장성!$B$6:$Z$165,25,FALSE),"")</f>
        <v/>
      </c>
      <c r="H100" s="55">
        <f>IFERROR(VLOOKUP($B100,[4]도계!$B$6:$Z$168,24,FALSE),"")</f>
        <v>1</v>
      </c>
      <c r="I100" s="57">
        <f>IFERROR(VLOOKUP($B100,[4]도계!$B$6:$Z$168,25,FALSE),"")</f>
        <v>50000</v>
      </c>
      <c r="J100" s="55" t="str">
        <f>IFERROR(VLOOKUP($B100,[4]화순!$B$6:$Z$121,24,FALSE),"")</f>
        <v/>
      </c>
      <c r="K100" s="58" t="str">
        <f>IFERROR(VLOOKUP($B100,[4]화순!$B$6:$Z$121,25,FALSE),"")</f>
        <v/>
      </c>
      <c r="L100" s="55" t="str">
        <f>IFERROR(VLOOKUP($B100,[4]본사!$B$6:$Z$50,24,FALSE),"")</f>
        <v/>
      </c>
      <c r="M100" s="56" t="str">
        <f>IFERROR(VLOOKUP($B100,[4]본사!$B$6:$Z$50,25,FALSE),"")</f>
        <v/>
      </c>
      <c r="N100" s="51"/>
      <c r="O100" s="51"/>
    </row>
    <row r="101" spans="1:15" s="33" customFormat="1" ht="14.45" customHeight="1">
      <c r="A101" s="226"/>
      <c r="B101" s="52" t="s">
        <v>65</v>
      </c>
      <c r="C101" s="140" t="s">
        <v>18</v>
      </c>
      <c r="D101" s="111">
        <v>1</v>
      </c>
      <c r="E101" s="81">
        <f t="shared" si="7"/>
        <v>10000</v>
      </c>
      <c r="F101" s="55" t="str">
        <f>IFERROR(VLOOKUP($B101,[4]장성!$B$6:$Z$165,24,FALSE),"")</f>
        <v/>
      </c>
      <c r="G101" s="56" t="str">
        <f>IFERROR(VLOOKUP($B101,[4]장성!$B$6:$Z$165,25,FALSE),"")</f>
        <v/>
      </c>
      <c r="H101" s="55">
        <f>IFERROR(VLOOKUP($B101,[4]도계!$B$6:$Z$168,24,FALSE),"")</f>
        <v>1</v>
      </c>
      <c r="I101" s="57">
        <f>IFERROR(VLOOKUP($B101,[4]도계!$B$6:$Z$168,25,FALSE),"")</f>
        <v>10000</v>
      </c>
      <c r="J101" s="55" t="str">
        <f>IFERROR(VLOOKUP($B101,[4]화순!$B$6:$Z$121,24,FALSE),"")</f>
        <v/>
      </c>
      <c r="K101" s="58" t="str">
        <f>IFERROR(VLOOKUP($B101,[4]화순!$B$6:$Z$121,25,FALSE),"")</f>
        <v/>
      </c>
      <c r="L101" s="55" t="str">
        <f>IFERROR(VLOOKUP($B101,[4]본사!$B$6:$Z$50,24,FALSE),"")</f>
        <v/>
      </c>
      <c r="M101" s="56" t="str">
        <f>IFERROR(VLOOKUP($B101,[4]본사!$B$6:$Z$50,25,FALSE),"")</f>
        <v/>
      </c>
      <c r="N101" s="51"/>
      <c r="O101" s="51"/>
    </row>
    <row r="102" spans="1:15" s="33" customFormat="1" ht="14.45" customHeight="1">
      <c r="A102" s="226"/>
      <c r="B102" s="52" t="s">
        <v>66</v>
      </c>
      <c r="C102" s="140" t="s">
        <v>18</v>
      </c>
      <c r="D102" s="111">
        <v>1</v>
      </c>
      <c r="E102" s="81">
        <f t="shared" si="7"/>
        <v>10000</v>
      </c>
      <c r="F102" s="55" t="str">
        <f>IFERROR(VLOOKUP($B102,[4]장성!$B$6:$Z$165,24,FALSE),"")</f>
        <v/>
      </c>
      <c r="G102" s="56" t="str">
        <f>IFERROR(VLOOKUP($B102,[4]장성!$B$6:$Z$165,25,FALSE),"")</f>
        <v/>
      </c>
      <c r="H102" s="55">
        <f>IFERROR(VLOOKUP($B102,[4]도계!$B$6:$Z$168,24,FALSE),"")</f>
        <v>1</v>
      </c>
      <c r="I102" s="57">
        <f>IFERROR(VLOOKUP($B102,[4]도계!$B$6:$Z$168,25,FALSE),"")</f>
        <v>10000</v>
      </c>
      <c r="J102" s="55" t="str">
        <f>IFERROR(VLOOKUP($B102,[4]화순!$B$6:$Z$121,24,FALSE),"")</f>
        <v/>
      </c>
      <c r="K102" s="58" t="str">
        <f>IFERROR(VLOOKUP($B102,[4]화순!$B$6:$Z$121,25,FALSE),"")</f>
        <v/>
      </c>
      <c r="L102" s="55" t="str">
        <f>IFERROR(VLOOKUP($B102,[4]본사!$B$6:$Z$50,24,FALSE),"")</f>
        <v/>
      </c>
      <c r="M102" s="56" t="str">
        <f>IFERROR(VLOOKUP($B102,[4]본사!$B$6:$Z$50,25,FALSE),"")</f>
        <v/>
      </c>
      <c r="N102" s="51"/>
      <c r="O102" s="51"/>
    </row>
    <row r="103" spans="1:15" s="33" customFormat="1" ht="14.45" customHeight="1">
      <c r="A103" s="227"/>
      <c r="B103" s="142" t="s">
        <v>67</v>
      </c>
      <c r="C103" s="143" t="s">
        <v>18</v>
      </c>
      <c r="D103" s="144">
        <v>1</v>
      </c>
      <c r="E103" s="145">
        <f t="shared" si="7"/>
        <v>131000</v>
      </c>
      <c r="F103" s="27" t="str">
        <f>IFERROR(VLOOKUP($B103,[4]장성!$B$6:$Z$165,24,FALSE),"")</f>
        <v/>
      </c>
      <c r="G103" s="28" t="str">
        <f>IFERROR(VLOOKUP($B103,[4]장성!$B$6:$Z$165,25,FALSE),"")</f>
        <v/>
      </c>
      <c r="H103" s="27">
        <f>IFERROR(VLOOKUP($B103,[4]도계!$B$6:$Z$168,24,FALSE),"")</f>
        <v>1</v>
      </c>
      <c r="I103" s="30">
        <f>IFERROR(VLOOKUP($B103,[4]도계!$B$6:$Z$168,25,FALSE),"")</f>
        <v>131000</v>
      </c>
      <c r="J103" s="27" t="str">
        <f>IFERROR(VLOOKUP($B103,[4]화순!$B$6:$Z$121,24,FALSE),"")</f>
        <v/>
      </c>
      <c r="K103" s="32" t="str">
        <f>IFERROR(VLOOKUP($B103,[4]화순!$B$6:$Z$121,25,FALSE),"")</f>
        <v/>
      </c>
      <c r="L103" s="27" t="str">
        <f>IFERROR(VLOOKUP($B103,[4]본사!$B$6:$Z$50,24,FALSE),"")</f>
        <v/>
      </c>
      <c r="M103" s="28" t="str">
        <f>IFERROR(VLOOKUP($B103,[4]본사!$B$6:$Z$50,25,FALSE),"")</f>
        <v/>
      </c>
      <c r="N103" s="51"/>
      <c r="O103" s="51"/>
    </row>
    <row r="104" spans="1:15" s="33" customFormat="1" ht="14.45" customHeight="1">
      <c r="A104" s="225" t="s">
        <v>48</v>
      </c>
      <c r="B104" s="146" t="s">
        <v>68</v>
      </c>
      <c r="C104" s="147" t="s">
        <v>18</v>
      </c>
      <c r="D104" s="148">
        <v>1</v>
      </c>
      <c r="E104" s="149">
        <f t="shared" si="7"/>
        <v>50000</v>
      </c>
      <c r="F104" s="120" t="str">
        <f>IFERROR(VLOOKUP($B104,[4]장성!$B$6:$Z$165,24,FALSE),"")</f>
        <v/>
      </c>
      <c r="G104" s="121" t="str">
        <f>IFERROR(VLOOKUP($B104,[4]장성!$B$6:$Z$165,25,FALSE),"")</f>
        <v/>
      </c>
      <c r="H104" s="120">
        <f>IFERROR(VLOOKUP($B104,[4]도계!$B$6:$Z$168,24,FALSE),"")</f>
        <v>1</v>
      </c>
      <c r="I104" s="122">
        <f>IFERROR(VLOOKUP($B104,[4]도계!$B$6:$Z$168,25,FALSE),"")</f>
        <v>50000</v>
      </c>
      <c r="J104" s="120" t="str">
        <f>IFERROR(VLOOKUP($B104,[4]화순!$B$6:$Z$121,24,FALSE),"")</f>
        <v/>
      </c>
      <c r="K104" s="123" t="str">
        <f>IFERROR(VLOOKUP($B104,[4]화순!$B$6:$Z$121,25,FALSE),"")</f>
        <v/>
      </c>
      <c r="L104" s="120" t="str">
        <f>IFERROR(VLOOKUP($B104,[4]본사!$B$6:$Z$50,24,FALSE),"")</f>
        <v/>
      </c>
      <c r="M104" s="121" t="str">
        <f>IFERROR(VLOOKUP($B104,[4]본사!$B$6:$Z$50,25,FALSE),"")</f>
        <v/>
      </c>
      <c r="N104" s="51"/>
      <c r="O104" s="51"/>
    </row>
    <row r="105" spans="1:15" s="33" customFormat="1" ht="14.45" customHeight="1">
      <c r="A105" s="226"/>
      <c r="B105" s="52" t="s">
        <v>69</v>
      </c>
      <c r="C105" s="140" t="s">
        <v>18</v>
      </c>
      <c r="D105" s="111">
        <v>1</v>
      </c>
      <c r="E105" s="81">
        <f t="shared" si="7"/>
        <v>10000</v>
      </c>
      <c r="F105" s="55" t="str">
        <f>IFERROR(VLOOKUP($B105,[4]장성!$B$6:$Z$165,24,FALSE),"")</f>
        <v/>
      </c>
      <c r="G105" s="56" t="str">
        <f>IFERROR(VLOOKUP($B105,[4]장성!$B$6:$Z$165,25,FALSE),"")</f>
        <v/>
      </c>
      <c r="H105" s="55">
        <f>IFERROR(VLOOKUP($B105,[4]도계!$B$6:$Z$168,24,FALSE),"")</f>
        <v>1</v>
      </c>
      <c r="I105" s="57">
        <f>IFERROR(VLOOKUP($B105,[4]도계!$B$6:$Z$168,25,FALSE),"")</f>
        <v>10000</v>
      </c>
      <c r="J105" s="55" t="str">
        <f>IFERROR(VLOOKUP($B105,[4]화순!$B$6:$Z$121,24,FALSE),"")</f>
        <v/>
      </c>
      <c r="K105" s="58" t="str">
        <f>IFERROR(VLOOKUP($B105,[4]화순!$B$6:$Z$121,25,FALSE),"")</f>
        <v/>
      </c>
      <c r="L105" s="55" t="str">
        <f>IFERROR(VLOOKUP($B105,[4]본사!$B$6:$Z$50,24,FALSE),"")</f>
        <v/>
      </c>
      <c r="M105" s="56" t="str">
        <f>IFERROR(VLOOKUP($B105,[4]본사!$B$6:$Z$50,25,FALSE),"")</f>
        <v/>
      </c>
      <c r="N105" s="51"/>
      <c r="O105" s="51"/>
    </row>
    <row r="106" spans="1:15" s="33" customFormat="1" ht="14.45" customHeight="1">
      <c r="A106" s="226"/>
      <c r="B106" s="52" t="s">
        <v>70</v>
      </c>
      <c r="C106" s="150" t="s">
        <v>18</v>
      </c>
      <c r="D106" s="111">
        <v>1</v>
      </c>
      <c r="E106" s="81">
        <f t="shared" si="7"/>
        <v>30000</v>
      </c>
      <c r="F106" s="55" t="str">
        <f>IFERROR(VLOOKUP($B106,[4]장성!$B$6:$Z$165,24,FALSE),"")</f>
        <v/>
      </c>
      <c r="G106" s="56" t="str">
        <f>IFERROR(VLOOKUP($B106,[4]장성!$B$6:$Z$165,25,FALSE),"")</f>
        <v/>
      </c>
      <c r="H106" s="55">
        <f>IFERROR(VLOOKUP($B106,[4]도계!$B$6:$Z$168,24,FALSE),"")</f>
        <v>1</v>
      </c>
      <c r="I106" s="57">
        <f>IFERROR(VLOOKUP($B106,[4]도계!$B$6:$Z$168,25,FALSE),"")</f>
        <v>30000</v>
      </c>
      <c r="J106" s="55" t="str">
        <f>IFERROR(VLOOKUP($B106,[4]화순!$B$6:$Z$121,24,FALSE),"")</f>
        <v/>
      </c>
      <c r="K106" s="58" t="str">
        <f>IFERROR(VLOOKUP($B106,[4]화순!$B$6:$Z$121,25,FALSE),"")</f>
        <v/>
      </c>
      <c r="L106" s="55" t="str">
        <f>IFERROR(VLOOKUP($B106,[4]본사!$B$6:$Z$50,24,FALSE),"")</f>
        <v/>
      </c>
      <c r="M106" s="56" t="str">
        <f>IFERROR(VLOOKUP($B106,[4]본사!$B$6:$Z$50,25,FALSE),"")</f>
        <v/>
      </c>
      <c r="N106" s="51"/>
      <c r="O106" s="51"/>
    </row>
    <row r="107" spans="1:15" s="33" customFormat="1" ht="14.45" customHeight="1">
      <c r="A107" s="226"/>
      <c r="B107" s="52" t="s">
        <v>71</v>
      </c>
      <c r="C107" s="140" t="s">
        <v>18</v>
      </c>
      <c r="D107" s="111">
        <v>1</v>
      </c>
      <c r="E107" s="81">
        <f t="shared" si="7"/>
        <v>40000</v>
      </c>
      <c r="F107" s="55" t="str">
        <f>IFERROR(VLOOKUP($B107,[4]장성!$B$6:$Z$165,24,FALSE),"")</f>
        <v/>
      </c>
      <c r="G107" s="56" t="str">
        <f>IFERROR(VLOOKUP($B107,[4]장성!$B$6:$Z$165,25,FALSE),"")</f>
        <v/>
      </c>
      <c r="H107" s="55">
        <f>IFERROR(VLOOKUP($B107,[4]도계!$B$6:$Z$168,24,FALSE),"")</f>
        <v>1</v>
      </c>
      <c r="I107" s="57">
        <f>IFERROR(VLOOKUP($B107,[4]도계!$B$6:$Z$168,25,FALSE),"")</f>
        <v>40000</v>
      </c>
      <c r="J107" s="55" t="str">
        <f>IFERROR(VLOOKUP($B107,[4]화순!$B$6:$Z$121,24,FALSE),"")</f>
        <v/>
      </c>
      <c r="K107" s="58" t="str">
        <f>IFERROR(VLOOKUP($B107,[4]화순!$B$6:$Z$121,25,FALSE),"")</f>
        <v/>
      </c>
      <c r="L107" s="55" t="str">
        <f>IFERROR(VLOOKUP($B107,[4]본사!$B$6:$Z$50,24,FALSE),"")</f>
        <v/>
      </c>
      <c r="M107" s="56" t="str">
        <f>IFERROR(VLOOKUP($B107,[4]본사!$B$6:$Z$50,25,FALSE),"")</f>
        <v/>
      </c>
      <c r="N107" s="51"/>
      <c r="O107" s="51"/>
    </row>
    <row r="108" spans="1:15" s="33" customFormat="1" ht="14.45" customHeight="1">
      <c r="A108" s="226"/>
      <c r="B108" s="52" t="s">
        <v>72</v>
      </c>
      <c r="C108" s="140" t="s">
        <v>18</v>
      </c>
      <c r="D108" s="111" t="s">
        <v>73</v>
      </c>
      <c r="E108" s="149">
        <f t="shared" si="7"/>
        <v>32100</v>
      </c>
      <c r="F108" s="151" t="str">
        <f>IFERROR(VLOOKUP($B108,[4]장성!$B$6:$Z$165,24,FALSE),"")</f>
        <v/>
      </c>
      <c r="G108" s="121" t="str">
        <f>IFERROR(VLOOKUP($B108,[4]장성!$B$6:$Z$165,25,FALSE),"")</f>
        <v/>
      </c>
      <c r="H108" s="151" t="str">
        <f>IFERROR(VLOOKUP($B108,[4]도계!$B$6:$Z$168,24,FALSE),"")</f>
        <v>2set</v>
      </c>
      <c r="I108" s="122">
        <f>IFERROR(VLOOKUP($B108,[4]도계!$B$6:$Z$168,25,FALSE),"")</f>
        <v>32100</v>
      </c>
      <c r="J108" s="151" t="str">
        <f>IFERROR(VLOOKUP($B108,[4]화순!$B$6:$Z$121,24,FALSE),"")</f>
        <v/>
      </c>
      <c r="K108" s="123" t="str">
        <f>IFERROR(VLOOKUP($B108,[4]화순!$B$6:$Z$121,25,FALSE),"")</f>
        <v/>
      </c>
      <c r="L108" s="120" t="str">
        <f>IFERROR(VLOOKUP($B108,[4]본사!$B$6:$Z$50,24,FALSE),"")</f>
        <v/>
      </c>
      <c r="M108" s="121" t="str">
        <f>IFERROR(VLOOKUP($B108,[4]본사!$B$6:$Z$50,25,FALSE),"")</f>
        <v/>
      </c>
      <c r="N108" s="51"/>
      <c r="O108" s="51"/>
    </row>
    <row r="109" spans="1:15" s="33" customFormat="1" ht="14.45" hidden="1" customHeight="1">
      <c r="A109" s="226"/>
      <c r="B109" s="146"/>
      <c r="C109" s="147"/>
      <c r="D109" s="152"/>
      <c r="E109" s="81">
        <f t="shared" si="7"/>
        <v>0</v>
      </c>
      <c r="F109" s="55" t="str">
        <f>IFERROR(VLOOKUP($B109,[4]장성!$B$6:$Z$165,24,FALSE),"")</f>
        <v/>
      </c>
      <c r="G109" s="56" t="str">
        <f>IFERROR(VLOOKUP($B109,[4]장성!$B$6:$Z$165,25,FALSE),"")</f>
        <v/>
      </c>
      <c r="H109" s="55" t="str">
        <f>IFERROR(VLOOKUP($B109,[4]도계!$B$6:$Z$168,24,FALSE),"")</f>
        <v/>
      </c>
      <c r="I109" s="57" t="str">
        <f>IFERROR(VLOOKUP($B109,[4]도계!$B$6:$Z$168,25,FALSE),"")</f>
        <v/>
      </c>
      <c r="J109" s="55" t="str">
        <f>IFERROR(VLOOKUP($B109,[4]화순!$B$6:$Z$121,24,FALSE),"")</f>
        <v/>
      </c>
      <c r="K109" s="58" t="str">
        <f>IFERROR(VLOOKUP($B109,[4]화순!$B$6:$Z$121,25,FALSE),"")</f>
        <v/>
      </c>
      <c r="L109" s="55" t="str">
        <f>IFERROR(VLOOKUP($B109,[4]본사!$B$6:$Z$50,24,FALSE),"")</f>
        <v/>
      </c>
      <c r="M109" s="56" t="str">
        <f>IFERROR(VLOOKUP($B109,[4]본사!$B$6:$Z$50,25,FALSE),"")</f>
        <v/>
      </c>
      <c r="N109" s="51"/>
      <c r="O109" s="51"/>
    </row>
    <row r="110" spans="1:15" s="33" customFormat="1" ht="14.45" customHeight="1">
      <c r="A110" s="226"/>
      <c r="B110" s="146" t="s">
        <v>74</v>
      </c>
      <c r="C110" s="147" t="s">
        <v>75</v>
      </c>
      <c r="D110" s="152">
        <v>1</v>
      </c>
      <c r="E110" s="81">
        <f t="shared" si="7"/>
        <v>50000</v>
      </c>
      <c r="F110" s="55" t="str">
        <f>IFERROR(VLOOKUP($B110,[4]장성!$B$6:$Z$165,24,FALSE),"")</f>
        <v/>
      </c>
      <c r="G110" s="56" t="str">
        <f>IFERROR(VLOOKUP($B110,[4]장성!$B$6:$Z$165,25,FALSE),"")</f>
        <v/>
      </c>
      <c r="H110" s="139">
        <f>IFERROR(VLOOKUP($B110,[4]도계!$B$6:$Z$168,24,FALSE),"")</f>
        <v>1</v>
      </c>
      <c r="I110" s="57">
        <f>IFERROR(VLOOKUP($B110,[4]도계!$B$6:$Z$168,25,FALSE),"")</f>
        <v>50000</v>
      </c>
      <c r="J110" s="55" t="str">
        <f>IFERROR(VLOOKUP($B110,[4]화순!$B$6:$Z$121,24,FALSE),"")</f>
        <v/>
      </c>
      <c r="K110" s="58" t="str">
        <f>IFERROR(VLOOKUP($B110,[4]화순!$B$6:$Z$121,25,FALSE),"")</f>
        <v/>
      </c>
      <c r="L110" s="59" t="str">
        <f>IFERROR(VLOOKUP($B110,[4]본사!$B$6:$Z$50,24,FALSE),"")</f>
        <v/>
      </c>
      <c r="M110" s="56" t="str">
        <f>IFERROR(VLOOKUP($B110,[4]본사!$B$6:$Z$50,25,FALSE),"")</f>
        <v/>
      </c>
      <c r="N110" s="51"/>
      <c r="O110" s="51"/>
    </row>
    <row r="111" spans="1:15" s="33" customFormat="1" ht="14.45" customHeight="1">
      <c r="A111" s="226"/>
      <c r="B111" s="146" t="s">
        <v>76</v>
      </c>
      <c r="C111" s="147" t="s">
        <v>18</v>
      </c>
      <c r="D111" s="148">
        <v>1</v>
      </c>
      <c r="E111" s="81">
        <f t="shared" si="7"/>
        <v>156500</v>
      </c>
      <c r="F111" s="55" t="str">
        <f>IFERROR(VLOOKUP($B111,[4]장성!$B$6:$Z$165,24,FALSE),"")</f>
        <v/>
      </c>
      <c r="G111" s="56" t="str">
        <f>IFERROR(VLOOKUP($B111,[4]장성!$B$6:$Z$165,25,FALSE),"")</f>
        <v/>
      </c>
      <c r="H111" s="55">
        <f>IFERROR(VLOOKUP($B111,[4]도계!$B$6:$Z$168,24,FALSE),"")</f>
        <v>1</v>
      </c>
      <c r="I111" s="57">
        <f>IFERROR(VLOOKUP($B111,[4]도계!$B$6:$Z$168,25,FALSE),"")</f>
        <v>156500</v>
      </c>
      <c r="J111" s="55" t="str">
        <f>IFERROR(VLOOKUP($B111,[4]화순!$B$6:$Z$121,24,FALSE),"")</f>
        <v/>
      </c>
      <c r="K111" s="58" t="str">
        <f>IFERROR(VLOOKUP($B111,[4]화순!$B$6:$Z$121,25,FALSE),"")</f>
        <v/>
      </c>
      <c r="L111" s="59" t="str">
        <f>IFERROR(VLOOKUP($B111,[4]본사!$B$6:$Z$50,24,FALSE),"")</f>
        <v/>
      </c>
      <c r="M111" s="56" t="str">
        <f>IFERROR(VLOOKUP($B111,[4]본사!$B$6:$Z$50,25,FALSE),"")</f>
        <v/>
      </c>
      <c r="N111" s="51"/>
      <c r="O111" s="51"/>
    </row>
    <row r="112" spans="1:15" s="33" customFormat="1" ht="14.45" hidden="1" customHeight="1">
      <c r="A112" s="226"/>
      <c r="B112" s="146" t="s">
        <v>77</v>
      </c>
      <c r="C112" s="147"/>
      <c r="D112" s="148"/>
      <c r="E112" s="81">
        <f t="shared" si="7"/>
        <v>0</v>
      </c>
      <c r="F112" s="55" t="str">
        <f>IFERROR(VLOOKUP($B112,[4]장성!$B$6:$Z$165,24,FALSE),"")</f>
        <v/>
      </c>
      <c r="G112" s="56" t="str">
        <f>IFERROR(VLOOKUP($B112,[4]장성!$B$6:$Z$165,25,FALSE),"")</f>
        <v/>
      </c>
      <c r="H112" s="55">
        <f>IFERROR(VLOOKUP($B112,[4]도계!$B$6:$Z$168,24,FALSE),"")</f>
        <v>0</v>
      </c>
      <c r="I112" s="57">
        <f>IFERROR(VLOOKUP($B112,[4]도계!$B$6:$Z$168,25,FALSE),"")</f>
        <v>0</v>
      </c>
      <c r="J112" s="55" t="str">
        <f>IFERROR(VLOOKUP($B112,[4]화순!$B$6:$Z$121,24,FALSE),"")</f>
        <v/>
      </c>
      <c r="K112" s="58" t="str">
        <f>IFERROR(VLOOKUP($B112,[4]화순!$B$6:$Z$121,25,FALSE),"")</f>
        <v/>
      </c>
      <c r="L112" s="55" t="str">
        <f>IFERROR(VLOOKUP($B112,[4]본사!$B$6:$Z$50,24,FALSE),"")</f>
        <v/>
      </c>
      <c r="M112" s="56" t="str">
        <f>IFERROR(VLOOKUP($B112,[4]본사!$B$6:$Z$50,25,FALSE),"")</f>
        <v/>
      </c>
      <c r="N112" s="51"/>
      <c r="O112" s="51"/>
    </row>
    <row r="113" spans="1:15" s="33" customFormat="1" ht="14.45" customHeight="1">
      <c r="A113" s="226"/>
      <c r="B113" s="146" t="s">
        <v>78</v>
      </c>
      <c r="C113" s="147" t="s">
        <v>18</v>
      </c>
      <c r="D113" s="148">
        <v>1</v>
      </c>
      <c r="E113" s="81">
        <f t="shared" si="7"/>
        <v>136000</v>
      </c>
      <c r="F113" s="55" t="str">
        <f>IFERROR(VLOOKUP($B113,[4]장성!$B$6:$Z$165,24,FALSE),"")</f>
        <v/>
      </c>
      <c r="G113" s="56" t="str">
        <f>IFERROR(VLOOKUP($B113,[4]장성!$B$6:$Z$165,25,FALSE),"")</f>
        <v/>
      </c>
      <c r="H113" s="55">
        <f>IFERROR(VLOOKUP($B113,[4]도계!$B$6:$Z$168,24,FALSE),"")</f>
        <v>1</v>
      </c>
      <c r="I113" s="57">
        <f>IFERROR(VLOOKUP($B113,[4]도계!$B$6:$Z$168,25,FALSE),"")</f>
        <v>136000</v>
      </c>
      <c r="J113" s="55" t="str">
        <f>IFERROR(VLOOKUP($B113,[4]화순!$B$6:$Z$121,24,FALSE),"")</f>
        <v/>
      </c>
      <c r="K113" s="58" t="str">
        <f>IFERROR(VLOOKUP($B113,[4]화순!$B$6:$Z$121,25,FALSE),"")</f>
        <v/>
      </c>
      <c r="L113" s="55" t="str">
        <f>IFERROR(VLOOKUP($B113,[4]본사!$B$6:$Z$50,24,FALSE),"")</f>
        <v/>
      </c>
      <c r="M113" s="56" t="str">
        <f>IFERROR(VLOOKUP($B113,[4]본사!$B$6:$Z$50,25,FALSE),"")</f>
        <v/>
      </c>
      <c r="N113" s="51"/>
      <c r="O113" s="51"/>
    </row>
    <row r="114" spans="1:15" s="33" customFormat="1" ht="14.45" customHeight="1">
      <c r="A114" s="226"/>
      <c r="B114" s="146" t="s">
        <v>79</v>
      </c>
      <c r="C114" s="147" t="s">
        <v>18</v>
      </c>
      <c r="D114" s="152" t="s">
        <v>21</v>
      </c>
      <c r="E114" s="81">
        <f t="shared" si="7"/>
        <v>31750</v>
      </c>
      <c r="F114" s="139" t="str">
        <f>IFERROR(VLOOKUP($B114,[4]장성!$B$6:$Z$165,24,FALSE),"")</f>
        <v/>
      </c>
      <c r="G114" s="56" t="str">
        <f>IFERROR(VLOOKUP($B114,[4]장성!$B$6:$Z$165,25,FALSE),"")</f>
        <v/>
      </c>
      <c r="H114" s="139">
        <f>IFERROR(VLOOKUP($B114,[4]도계!$B$6:$Z$168,24,FALSE),"")</f>
        <v>0</v>
      </c>
      <c r="I114" s="57">
        <f>IFERROR(VLOOKUP($B114,[4]도계!$B$6:$Z$168,25,FALSE),"")</f>
        <v>0</v>
      </c>
      <c r="J114" s="139" t="str">
        <f>IFERROR(VLOOKUP($B114,[4]화순!$B$6:$Z$121,24,FALSE),"")</f>
        <v/>
      </c>
      <c r="K114" s="58" t="str">
        <f>IFERROR(VLOOKUP($B114,[4]화순!$B$6:$Z$121,25,FALSE),"")</f>
        <v/>
      </c>
      <c r="L114" s="55" t="str">
        <f>IFERROR(VLOOKUP($B114,[4]본사!$B$6:$Z$50,24,FALSE),"")</f>
        <v>1식</v>
      </c>
      <c r="M114" s="56">
        <f>IFERROR(VLOOKUP($B114,[4]본사!$B$6:$Z$50,25,FALSE),"")</f>
        <v>31750</v>
      </c>
      <c r="N114" s="51"/>
      <c r="O114" s="51"/>
    </row>
    <row r="115" spans="1:15" s="33" customFormat="1" ht="14.45" customHeight="1">
      <c r="A115" s="226"/>
      <c r="B115" s="52" t="s">
        <v>80</v>
      </c>
      <c r="C115" s="140" t="s">
        <v>18</v>
      </c>
      <c r="D115" s="111" t="s">
        <v>21</v>
      </c>
      <c r="E115" s="81">
        <f t="shared" si="7"/>
        <v>80000</v>
      </c>
      <c r="F115" s="55" t="str">
        <f>IFERROR(VLOOKUP($B115,[4]장성!$B$6:$Z$165,24,FALSE),"")</f>
        <v/>
      </c>
      <c r="G115" s="56" t="str">
        <f>IFERROR(VLOOKUP($B115,[4]장성!$B$6:$Z$165,25,FALSE),"")</f>
        <v/>
      </c>
      <c r="H115" s="55" t="str">
        <f>IFERROR(VLOOKUP($B115,[4]도계!$B$6:$Z$168,24,FALSE),"")</f>
        <v/>
      </c>
      <c r="I115" s="57" t="str">
        <f>IFERROR(VLOOKUP($B115,[4]도계!$B$6:$Z$168,25,FALSE),"")</f>
        <v/>
      </c>
      <c r="J115" s="55" t="str">
        <f>IFERROR(VLOOKUP($B115,[4]화순!$B$6:$Z$121,24,FALSE),"")</f>
        <v/>
      </c>
      <c r="K115" s="58" t="str">
        <f>IFERROR(VLOOKUP($B115,[4]화순!$B$6:$Z$121,25,FALSE),"")</f>
        <v/>
      </c>
      <c r="L115" s="55" t="str">
        <f>IFERROR(VLOOKUP($B115,[4]본사!$B$6:$Z$50,24,FALSE),"")</f>
        <v>1식</v>
      </c>
      <c r="M115" s="56">
        <f>IFERROR(VLOOKUP($B115,[4]본사!$B$6:$Z$50,25,FALSE),"")</f>
        <v>80000</v>
      </c>
      <c r="N115" s="51"/>
      <c r="O115" s="51"/>
    </row>
    <row r="116" spans="1:15" s="33" customFormat="1" ht="14.45" customHeight="1">
      <c r="A116" s="226"/>
      <c r="B116" s="52" t="s">
        <v>81</v>
      </c>
      <c r="C116" s="140" t="s">
        <v>18</v>
      </c>
      <c r="D116" s="111" t="s">
        <v>21</v>
      </c>
      <c r="E116" s="81">
        <f t="shared" si="7"/>
        <v>85000</v>
      </c>
      <c r="F116" s="55" t="str">
        <f>IFERROR(VLOOKUP($B116,[4]장성!$B$6:$Z$165,24,FALSE),"")</f>
        <v/>
      </c>
      <c r="G116" s="56" t="str">
        <f>IFERROR(VLOOKUP($B116,[4]장성!$B$6:$Z$165,25,FALSE),"")</f>
        <v/>
      </c>
      <c r="H116" s="55" t="str">
        <f>IFERROR(VLOOKUP($B116,[4]도계!$B$6:$Z$168,24,FALSE),"")</f>
        <v/>
      </c>
      <c r="I116" s="57" t="str">
        <f>IFERROR(VLOOKUP($B116,[4]도계!$B$6:$Z$168,25,FALSE),"")</f>
        <v/>
      </c>
      <c r="J116" s="55" t="str">
        <f>IFERROR(VLOOKUP($B116,[4]화순!$B$6:$Z$121,24,FALSE),"")</f>
        <v/>
      </c>
      <c r="K116" s="58" t="str">
        <f>IFERROR(VLOOKUP($B116,[4]화순!$B$6:$Z$121,25,FALSE),"")</f>
        <v/>
      </c>
      <c r="L116" s="55" t="str">
        <f>IFERROR(VLOOKUP($B116,[4]본사!$B$6:$Z$50,24,FALSE),"")</f>
        <v>1식</v>
      </c>
      <c r="M116" s="56">
        <f>IFERROR(VLOOKUP($B116,[4]본사!$B$6:$Z$50,25,FALSE),"")</f>
        <v>85000</v>
      </c>
      <c r="N116" s="51"/>
      <c r="O116" s="51"/>
    </row>
    <row r="117" spans="1:15" s="33" customFormat="1" ht="14.45" customHeight="1">
      <c r="A117" s="226"/>
      <c r="B117" s="52" t="s">
        <v>82</v>
      </c>
      <c r="C117" s="140" t="s">
        <v>18</v>
      </c>
      <c r="D117" s="111" t="s">
        <v>21</v>
      </c>
      <c r="E117" s="81">
        <f t="shared" si="7"/>
        <v>148000</v>
      </c>
      <c r="F117" s="139" t="str">
        <f>IFERROR(VLOOKUP($B117,[4]장성!$B$6:$Z$165,24,FALSE),"")</f>
        <v/>
      </c>
      <c r="G117" s="56" t="str">
        <f>IFERROR(VLOOKUP($B117,[4]장성!$B$6:$Z$165,25,FALSE),"")</f>
        <v/>
      </c>
      <c r="H117" s="139" t="str">
        <f>IFERROR(VLOOKUP($B117,[4]도계!$B$6:$Z$168,24,FALSE),"")</f>
        <v/>
      </c>
      <c r="I117" s="57" t="str">
        <f>IFERROR(VLOOKUP($B117,[4]도계!$B$6:$Z$168,25,FALSE),"")</f>
        <v/>
      </c>
      <c r="J117" s="139" t="str">
        <f>IFERROR(VLOOKUP($B117,[4]화순!$B$6:$Z$121,24,FALSE),"")</f>
        <v/>
      </c>
      <c r="K117" s="58" t="str">
        <f>IFERROR(VLOOKUP($B117,[4]화순!$B$6:$Z$121,25,FALSE),"")</f>
        <v/>
      </c>
      <c r="L117" s="55" t="str">
        <f>IFERROR(VLOOKUP($B117,[4]본사!$B$6:$Z$50,24,FALSE),"")</f>
        <v>1식</v>
      </c>
      <c r="M117" s="56">
        <f>IFERROR(VLOOKUP($B117,[4]본사!$B$6:$Z$50,25,FALSE),"")</f>
        <v>148000</v>
      </c>
      <c r="N117" s="51"/>
      <c r="O117" s="51"/>
    </row>
    <row r="118" spans="1:15" s="33" customFormat="1" ht="14.45" customHeight="1">
      <c r="A118" s="226"/>
      <c r="B118" s="52" t="s">
        <v>83</v>
      </c>
      <c r="C118" s="140" t="s">
        <v>18</v>
      </c>
      <c r="D118" s="111" t="s">
        <v>21</v>
      </c>
      <c r="E118" s="81">
        <f t="shared" si="7"/>
        <v>95000</v>
      </c>
      <c r="F118" s="55" t="str">
        <f>IFERROR(VLOOKUP($B118,[4]장성!$B$6:$Z$165,24,FALSE),"")</f>
        <v/>
      </c>
      <c r="G118" s="56" t="str">
        <f>IFERROR(VLOOKUP($B118,[4]장성!$B$6:$Z$165,25,FALSE),"")</f>
        <v/>
      </c>
      <c r="H118" s="55" t="str">
        <f>IFERROR(VLOOKUP($B118,[4]도계!$B$6:$Z$168,24,FALSE),"")</f>
        <v/>
      </c>
      <c r="I118" s="57" t="str">
        <f>IFERROR(VLOOKUP($B118,[4]도계!$B$6:$Z$168,25,FALSE),"")</f>
        <v/>
      </c>
      <c r="J118" s="55" t="str">
        <f>IFERROR(VLOOKUP($B118,[4]화순!$B$6:$Z$121,24,FALSE),"")</f>
        <v/>
      </c>
      <c r="K118" s="58" t="str">
        <f>IFERROR(VLOOKUP($B118,[4]화순!$B$6:$Z$121,25,FALSE),"")</f>
        <v/>
      </c>
      <c r="L118" s="55" t="str">
        <f>IFERROR(VLOOKUP($B118,[4]본사!$B$6:$Z$50,24,FALSE),"")</f>
        <v>1식</v>
      </c>
      <c r="M118" s="56">
        <f>IFERROR(VLOOKUP($B118,[4]본사!$B$6:$Z$50,25,FALSE),"")</f>
        <v>95000</v>
      </c>
      <c r="N118" s="51"/>
      <c r="O118" s="51"/>
    </row>
    <row r="119" spans="1:15" s="33" customFormat="1" ht="14.45" hidden="1" customHeight="1">
      <c r="A119" s="226"/>
      <c r="B119" s="52"/>
      <c r="C119" s="79"/>
      <c r="D119" s="115"/>
      <c r="E119" s="81">
        <f t="shared" si="7"/>
        <v>0</v>
      </c>
      <c r="F119" s="55" t="str">
        <f>IFERROR(VLOOKUP($B119,[4]장성!$B$6:$Z$165,24,FALSE),"")</f>
        <v/>
      </c>
      <c r="G119" s="56" t="str">
        <f>IFERROR(VLOOKUP($B119,[4]장성!$B$6:$Z$165,25,FALSE),"")</f>
        <v/>
      </c>
      <c r="H119" s="55" t="str">
        <f>IFERROR(VLOOKUP($B119,[4]도계!$B$6:$Z$168,24,FALSE),"")</f>
        <v/>
      </c>
      <c r="I119" s="57" t="str">
        <f>IFERROR(VLOOKUP($B119,[4]도계!$B$6:$Z$168,25,FALSE),"")</f>
        <v/>
      </c>
      <c r="J119" s="55" t="str">
        <f>IFERROR(VLOOKUP($B119,[4]화순!$B$6:$Z$121,24,FALSE),"")</f>
        <v/>
      </c>
      <c r="K119" s="58" t="str">
        <f>IFERROR(VLOOKUP($B119,[4]화순!$B$6:$Z$121,25,FALSE),"")</f>
        <v/>
      </c>
      <c r="L119" s="55" t="str">
        <f>IFERROR(VLOOKUP($B119,[4]본사!$B$6:$Z$50,24,FALSE),"")</f>
        <v/>
      </c>
      <c r="M119" s="56" t="str">
        <f>IFERROR(VLOOKUP($B119,[4]본사!$B$6:$Z$50,25,FALSE),"")</f>
        <v/>
      </c>
      <c r="N119" s="51"/>
      <c r="O119" s="51"/>
    </row>
    <row r="120" spans="1:15" s="33" customFormat="1" ht="14.45" hidden="1" customHeight="1">
      <c r="A120" s="226"/>
      <c r="B120" s="52"/>
      <c r="C120" s="79"/>
      <c r="D120" s="115"/>
      <c r="E120" s="81">
        <f t="shared" si="7"/>
        <v>0</v>
      </c>
      <c r="F120" s="55" t="str">
        <f>IFERROR(VLOOKUP($B120,[4]장성!$B$6:$Z$165,24,FALSE),"")</f>
        <v/>
      </c>
      <c r="G120" s="56" t="str">
        <f>IFERROR(VLOOKUP($B120,[4]장성!$B$6:$Z$165,25,FALSE),"")</f>
        <v/>
      </c>
      <c r="H120" s="55" t="str">
        <f>IFERROR(VLOOKUP($B120,[4]도계!$B$6:$Z$168,24,FALSE),"")</f>
        <v/>
      </c>
      <c r="I120" s="57" t="str">
        <f>IFERROR(VLOOKUP($B120,[4]도계!$B$6:$Z$168,25,FALSE),"")</f>
        <v/>
      </c>
      <c r="J120" s="55" t="str">
        <f>IFERROR(VLOOKUP($B120,[4]화순!$B$6:$Z$121,24,FALSE),"")</f>
        <v/>
      </c>
      <c r="K120" s="58" t="str">
        <f>IFERROR(VLOOKUP($B120,[4]화순!$B$6:$Z$121,25,FALSE),"")</f>
        <v/>
      </c>
      <c r="L120" s="55" t="str">
        <f>IFERROR(VLOOKUP($B120,[4]본사!$B$6:$Z$50,24,FALSE),"")</f>
        <v/>
      </c>
      <c r="M120" s="56" t="str">
        <f>IFERROR(VLOOKUP($B120,[4]본사!$B$6:$Z$50,25,FALSE),"")</f>
        <v/>
      </c>
      <c r="N120" s="51"/>
      <c r="O120" s="51"/>
    </row>
    <row r="121" spans="1:15" s="33" customFormat="1" ht="14.45" hidden="1" customHeight="1">
      <c r="A121" s="226"/>
      <c r="B121" s="52"/>
      <c r="C121" s="79"/>
      <c r="D121" s="115"/>
      <c r="E121" s="81">
        <f t="shared" si="7"/>
        <v>0</v>
      </c>
      <c r="F121" s="55" t="str">
        <f>IFERROR(VLOOKUP($B121,[4]장성!$B$6:$Z$165,24,FALSE),"")</f>
        <v/>
      </c>
      <c r="G121" s="56" t="str">
        <f>IFERROR(VLOOKUP($B121,[4]장성!$B$6:$Z$165,25,FALSE),"")</f>
        <v/>
      </c>
      <c r="H121" s="55" t="str">
        <f>IFERROR(VLOOKUP($B121,[4]도계!$B$6:$Z$168,24,FALSE),"")</f>
        <v/>
      </c>
      <c r="I121" s="57" t="str">
        <f>IFERROR(VLOOKUP($B121,[4]도계!$B$6:$Z$168,25,FALSE),"")</f>
        <v/>
      </c>
      <c r="J121" s="55" t="str">
        <f>IFERROR(VLOOKUP($B121,[4]화순!$B$6:$Z$121,24,FALSE),"")</f>
        <v/>
      </c>
      <c r="K121" s="58" t="str">
        <f>IFERROR(VLOOKUP($B121,[4]화순!$B$6:$Z$121,25,FALSE),"")</f>
        <v/>
      </c>
      <c r="L121" s="55" t="str">
        <f>IFERROR(VLOOKUP($B121,[4]본사!$B$6:$Z$50,24,FALSE),"")</f>
        <v/>
      </c>
      <c r="M121" s="56" t="str">
        <f>IFERROR(VLOOKUP($B121,[4]본사!$B$6:$Z$50,25,FALSE),"")</f>
        <v/>
      </c>
      <c r="N121" s="51"/>
      <c r="O121" s="51"/>
    </row>
    <row r="122" spans="1:15" s="33" customFormat="1" ht="14.45" hidden="1" customHeight="1">
      <c r="A122" s="226"/>
      <c r="B122" s="153"/>
      <c r="C122" s="127"/>
      <c r="D122" s="115"/>
      <c r="E122" s="81">
        <f t="shared" si="7"/>
        <v>0</v>
      </c>
      <c r="F122" s="55" t="str">
        <f>IFERROR(VLOOKUP($B122,[4]장성!$B$6:$Z$165,24,FALSE),"")</f>
        <v/>
      </c>
      <c r="G122" s="56" t="str">
        <f>IFERROR(VLOOKUP($B122,[4]장성!$B$6:$Z$165,25,FALSE),"")</f>
        <v/>
      </c>
      <c r="H122" s="55" t="str">
        <f>IFERROR(VLOOKUP($B122,[4]도계!$B$6:$Z$168,24,FALSE),"")</f>
        <v/>
      </c>
      <c r="I122" s="57" t="str">
        <f>IFERROR(VLOOKUP($B122,[4]도계!$B$6:$Z$168,25,FALSE),"")</f>
        <v/>
      </c>
      <c r="J122" s="55" t="str">
        <f>IFERROR(VLOOKUP($B122,[4]화순!$B$6:$Z$121,24,FALSE),"")</f>
        <v/>
      </c>
      <c r="K122" s="58" t="str">
        <f>IFERROR(VLOOKUP($B122,[4]화순!$B$6:$Z$121,25,FALSE),"")</f>
        <v/>
      </c>
      <c r="L122" s="55" t="str">
        <f>IFERROR(VLOOKUP($B122,[4]본사!$B$6:$Z$50,24,FALSE),"")</f>
        <v/>
      </c>
      <c r="M122" s="56" t="str">
        <f>IFERROR(VLOOKUP($B122,[4]본사!$B$6:$Z$50,25,FALSE),"")</f>
        <v/>
      </c>
      <c r="N122" s="51"/>
      <c r="O122" s="51"/>
    </row>
    <row r="123" spans="1:15" s="33" customFormat="1" ht="14.45" hidden="1" customHeight="1">
      <c r="A123" s="226"/>
      <c r="B123" s="52"/>
      <c r="C123" s="79"/>
      <c r="D123" s="115"/>
      <c r="E123" s="81">
        <f t="shared" si="7"/>
        <v>0</v>
      </c>
      <c r="F123" s="55" t="str">
        <f>IFERROR(VLOOKUP($B123,[4]장성!$B$6:$Z$165,24,FALSE),"")</f>
        <v/>
      </c>
      <c r="G123" s="56" t="str">
        <f>IFERROR(VLOOKUP($B123,[4]장성!$B$6:$Z$165,25,FALSE),"")</f>
        <v/>
      </c>
      <c r="H123" s="55" t="str">
        <f>IFERROR(VLOOKUP($B123,[4]도계!$B$6:$Z$168,24,FALSE),"")</f>
        <v/>
      </c>
      <c r="I123" s="57" t="str">
        <f>IFERROR(VLOOKUP($B123,[4]도계!$B$6:$Z$168,25,FALSE),"")</f>
        <v/>
      </c>
      <c r="J123" s="55" t="str">
        <f>IFERROR(VLOOKUP($B123,[4]화순!$B$6:$Z$121,24,FALSE),"")</f>
        <v/>
      </c>
      <c r="K123" s="58" t="str">
        <f>IFERROR(VLOOKUP($B123,[4]화순!$B$6:$Z$121,25,FALSE),"")</f>
        <v/>
      </c>
      <c r="L123" s="55" t="str">
        <f>IFERROR(VLOOKUP($B123,[4]본사!$B$6:$Z$50,24,FALSE),"")</f>
        <v/>
      </c>
      <c r="M123" s="56" t="str">
        <f>IFERROR(VLOOKUP($B123,[4]본사!$B$6:$Z$50,25,FALSE),"")</f>
        <v/>
      </c>
      <c r="N123" s="51"/>
      <c r="O123" s="51"/>
    </row>
    <row r="124" spans="1:15" s="33" customFormat="1" ht="14.45" hidden="1" customHeight="1">
      <c r="A124" s="226"/>
      <c r="B124" s="52"/>
      <c r="C124" s="79"/>
      <c r="D124" s="115"/>
      <c r="E124" s="81">
        <f t="shared" si="7"/>
        <v>0</v>
      </c>
      <c r="F124" s="55" t="str">
        <f>IFERROR(VLOOKUP($B124,[4]장성!$B$6:$Z$165,24,FALSE),"")</f>
        <v/>
      </c>
      <c r="G124" s="56" t="str">
        <f>IFERROR(VLOOKUP($B124,[4]장성!$B$6:$Z$165,25,FALSE),"")</f>
        <v/>
      </c>
      <c r="H124" s="55" t="str">
        <f>IFERROR(VLOOKUP($B124,[4]도계!$B$6:$Z$168,24,FALSE),"")</f>
        <v/>
      </c>
      <c r="I124" s="57" t="str">
        <f>IFERROR(VLOOKUP($B124,[4]도계!$B$6:$Z$168,25,FALSE),"")</f>
        <v/>
      </c>
      <c r="J124" s="55" t="str">
        <f>IFERROR(VLOOKUP($B124,[4]화순!$B$6:$Z$121,24,FALSE),"")</f>
        <v/>
      </c>
      <c r="K124" s="58" t="str">
        <f>IFERROR(VLOOKUP($B124,[4]화순!$B$6:$Z$121,25,FALSE),"")</f>
        <v/>
      </c>
      <c r="L124" s="55" t="str">
        <f>IFERROR(VLOOKUP($B124,[4]본사!$B$6:$Z$50,24,FALSE),"")</f>
        <v/>
      </c>
      <c r="M124" s="56" t="str">
        <f>IFERROR(VLOOKUP($B124,[4]본사!$B$6:$Z$50,25,FALSE),"")</f>
        <v/>
      </c>
      <c r="N124" s="51"/>
      <c r="O124" s="51"/>
    </row>
    <row r="125" spans="1:15" s="33" customFormat="1" ht="14.45" hidden="1" customHeight="1">
      <c r="A125" s="226"/>
      <c r="B125" s="52"/>
      <c r="C125" s="79"/>
      <c r="D125" s="115"/>
      <c r="E125" s="81">
        <f t="shared" si="7"/>
        <v>0</v>
      </c>
      <c r="F125" s="55" t="str">
        <f>IFERROR(VLOOKUP($B125,[4]장성!$B$6:$Z$165,24,FALSE),"")</f>
        <v/>
      </c>
      <c r="G125" s="56" t="str">
        <f>IFERROR(VLOOKUP($B125,[4]장성!$B$6:$Z$165,25,FALSE),"")</f>
        <v/>
      </c>
      <c r="H125" s="55" t="str">
        <f>IFERROR(VLOOKUP($B125,[4]도계!$B$6:$Z$168,24,FALSE),"")</f>
        <v/>
      </c>
      <c r="I125" s="57" t="str">
        <f>IFERROR(VLOOKUP($B125,[4]도계!$B$6:$Z$168,25,FALSE),"")</f>
        <v/>
      </c>
      <c r="J125" s="55" t="str">
        <f>IFERROR(VLOOKUP($B125,[4]화순!$B$6:$Z$121,24,FALSE),"")</f>
        <v/>
      </c>
      <c r="K125" s="58" t="str">
        <f>IFERROR(VLOOKUP($B125,[4]화순!$B$6:$Z$121,25,FALSE),"")</f>
        <v/>
      </c>
      <c r="L125" s="55" t="str">
        <f>IFERROR(VLOOKUP($B125,[4]본사!$B$6:$Z$50,24,FALSE),"")</f>
        <v/>
      </c>
      <c r="M125" s="56" t="str">
        <f>IFERROR(VLOOKUP($B125,[4]본사!$B$6:$Z$50,25,FALSE),"")</f>
        <v/>
      </c>
      <c r="N125" s="51"/>
      <c r="O125" s="51"/>
    </row>
    <row r="126" spans="1:15" s="33" customFormat="1" ht="14.45" hidden="1" customHeight="1">
      <c r="A126" s="226"/>
      <c r="B126" s="52"/>
      <c r="C126" s="79"/>
      <c r="D126" s="115"/>
      <c r="E126" s="81">
        <f t="shared" si="7"/>
        <v>0</v>
      </c>
      <c r="F126" s="55" t="str">
        <f>IFERROR(VLOOKUP($B126,[4]장성!$B$6:$Z$165,24,FALSE),"")</f>
        <v/>
      </c>
      <c r="G126" s="56" t="str">
        <f>IFERROR(VLOOKUP($B126,[4]장성!$B$6:$Z$165,25,FALSE),"")</f>
        <v/>
      </c>
      <c r="H126" s="55" t="str">
        <f>IFERROR(VLOOKUP($B126,[4]도계!$B$6:$Z$168,24,FALSE),"")</f>
        <v/>
      </c>
      <c r="I126" s="57" t="str">
        <f>IFERROR(VLOOKUP($B126,[4]도계!$B$6:$Z$168,25,FALSE),"")</f>
        <v/>
      </c>
      <c r="J126" s="55" t="str">
        <f>IFERROR(VLOOKUP($B126,[4]화순!$B$6:$Z$121,24,FALSE),"")</f>
        <v/>
      </c>
      <c r="K126" s="58" t="str">
        <f>IFERROR(VLOOKUP($B126,[4]화순!$B$6:$Z$121,25,FALSE),"")</f>
        <v/>
      </c>
      <c r="L126" s="55" t="str">
        <f>IFERROR(VLOOKUP($B126,[4]본사!$B$6:$Z$50,24,FALSE),"")</f>
        <v/>
      </c>
      <c r="M126" s="56" t="str">
        <f>IFERROR(VLOOKUP($B126,[4]본사!$B$6:$Z$50,25,FALSE),"")</f>
        <v/>
      </c>
      <c r="N126" s="51"/>
      <c r="O126" s="51"/>
    </row>
    <row r="127" spans="1:15" s="33" customFormat="1" ht="14.45" hidden="1" customHeight="1">
      <c r="A127" s="226"/>
      <c r="B127" s="146"/>
      <c r="C127" s="117"/>
      <c r="D127" s="154"/>
      <c r="E127" s="149">
        <f t="shared" si="7"/>
        <v>0</v>
      </c>
      <c r="F127" s="151" t="str">
        <f>IFERROR(VLOOKUP($B127,[4]장성!$B$6:$Z$165,24,FALSE),"")</f>
        <v/>
      </c>
      <c r="G127" s="121" t="str">
        <f>IFERROR(VLOOKUP($B127,[4]장성!$B$6:$Z$165,25,FALSE),"")</f>
        <v/>
      </c>
      <c r="H127" s="151" t="str">
        <f>IFERROR(VLOOKUP($B127,[4]도계!$B$6:$Z$168,24,FALSE),"")</f>
        <v/>
      </c>
      <c r="I127" s="122" t="str">
        <f>IFERROR(VLOOKUP($B127,[4]도계!$B$6:$Z$168,25,FALSE),"")</f>
        <v/>
      </c>
      <c r="J127" s="151" t="str">
        <f>IFERROR(VLOOKUP($B127,[4]화순!$B$6:$Z$121,24,FALSE),"")</f>
        <v/>
      </c>
      <c r="K127" s="123" t="str">
        <f>IFERROR(VLOOKUP($B127,[4]화순!$B$6:$Z$121,25,FALSE),"")</f>
        <v/>
      </c>
      <c r="L127" s="120" t="str">
        <f>IFERROR(VLOOKUP($B127,[4]본사!$B$6:$Z$50,24,FALSE),"")</f>
        <v/>
      </c>
      <c r="M127" s="121" t="str">
        <f>IFERROR(VLOOKUP($B127,[4]본사!$B$6:$Z$50,25,FALSE),"")</f>
        <v/>
      </c>
      <c r="N127" s="51"/>
      <c r="O127" s="51"/>
    </row>
    <row r="128" spans="1:15" s="33" customFormat="1" ht="14.45" hidden="1" customHeight="1">
      <c r="A128" s="226"/>
      <c r="B128" s="52"/>
      <c r="C128" s="79"/>
      <c r="D128" s="115"/>
      <c r="E128" s="81">
        <f t="shared" si="7"/>
        <v>0</v>
      </c>
      <c r="F128" s="55" t="str">
        <f>IFERROR(VLOOKUP($B128,[4]장성!$B$6:$Z$165,24,FALSE),"")</f>
        <v/>
      </c>
      <c r="G128" s="56" t="str">
        <f>IFERROR(VLOOKUP($B128,[4]장성!$B$6:$Z$165,25,FALSE),"")</f>
        <v/>
      </c>
      <c r="H128" s="55" t="str">
        <f>IFERROR(VLOOKUP($B128,[4]도계!$B$6:$Z$168,24,FALSE),"")</f>
        <v/>
      </c>
      <c r="I128" s="57" t="str">
        <f>IFERROR(VLOOKUP($B128,[4]도계!$B$6:$Z$168,25,FALSE),"")</f>
        <v/>
      </c>
      <c r="J128" s="55" t="str">
        <f>IFERROR(VLOOKUP($B128,[4]화순!$B$6:$Z$121,24,FALSE),"")</f>
        <v/>
      </c>
      <c r="K128" s="58" t="str">
        <f>IFERROR(VLOOKUP($B128,[4]화순!$B$6:$Z$121,25,FALSE),"")</f>
        <v/>
      </c>
      <c r="L128" s="55" t="str">
        <f>IFERROR(VLOOKUP($B128,[4]본사!$B$6:$Z$50,24,FALSE),"")</f>
        <v/>
      </c>
      <c r="M128" s="56" t="str">
        <f>IFERROR(VLOOKUP($B128,[4]본사!$B$6:$Z$50,25,FALSE),"")</f>
        <v/>
      </c>
      <c r="N128" s="51"/>
      <c r="O128" s="51"/>
    </row>
    <row r="129" spans="1:15" s="33" customFormat="1" ht="14.45" hidden="1" customHeight="1">
      <c r="A129" s="226"/>
      <c r="B129" s="52"/>
      <c r="C129" s="79"/>
      <c r="D129" s="115"/>
      <c r="E129" s="81">
        <f t="shared" si="7"/>
        <v>0</v>
      </c>
      <c r="F129" s="55" t="str">
        <f>IFERROR(VLOOKUP($B129,[4]장성!$B$6:$Z$165,24,FALSE),"")</f>
        <v/>
      </c>
      <c r="G129" s="56" t="str">
        <f>IFERROR(VLOOKUP($B129,[4]장성!$B$6:$Z$165,25,FALSE),"")</f>
        <v/>
      </c>
      <c r="H129" s="55" t="str">
        <f>IFERROR(VLOOKUP($B129,[4]도계!$B$6:$Z$168,24,FALSE),"")</f>
        <v/>
      </c>
      <c r="I129" s="57" t="str">
        <f>IFERROR(VLOOKUP($B129,[4]도계!$B$6:$Z$168,25,FALSE),"")</f>
        <v/>
      </c>
      <c r="J129" s="55" t="str">
        <f>IFERROR(VLOOKUP($B129,[4]화순!$B$6:$Z$121,24,FALSE),"")</f>
        <v/>
      </c>
      <c r="K129" s="58" t="str">
        <f>IFERROR(VLOOKUP($B129,[4]화순!$B$6:$Z$121,25,FALSE),"")</f>
        <v/>
      </c>
      <c r="L129" s="55" t="str">
        <f>IFERROR(VLOOKUP($B129,[4]본사!$B$6:$Z$50,24,FALSE),"")</f>
        <v/>
      </c>
      <c r="M129" s="56" t="str">
        <f>IFERROR(VLOOKUP($B129,[4]본사!$B$6:$Z$50,25,FALSE),"")</f>
        <v/>
      </c>
      <c r="N129" s="51"/>
      <c r="O129" s="51"/>
    </row>
    <row r="130" spans="1:15" s="33" customFormat="1" ht="14.45" hidden="1" customHeight="1">
      <c r="A130" s="226"/>
      <c r="B130" s="52"/>
      <c r="C130" s="79"/>
      <c r="D130" s="115"/>
      <c r="E130" s="81">
        <f t="shared" si="7"/>
        <v>0</v>
      </c>
      <c r="F130" s="55" t="str">
        <f>IFERROR(VLOOKUP($B130,[4]장성!$B$6:$Z$165,24,FALSE),"")</f>
        <v/>
      </c>
      <c r="G130" s="56" t="str">
        <f>IFERROR(VLOOKUP($B130,[4]장성!$B$6:$Z$165,25,FALSE),"")</f>
        <v/>
      </c>
      <c r="H130" s="55" t="str">
        <f>IFERROR(VLOOKUP($B130,[4]도계!$B$6:$Z$168,24,FALSE),"")</f>
        <v/>
      </c>
      <c r="I130" s="57" t="str">
        <f>IFERROR(VLOOKUP($B130,[4]도계!$B$6:$Z$168,25,FALSE),"")</f>
        <v/>
      </c>
      <c r="J130" s="55" t="str">
        <f>IFERROR(VLOOKUP($B130,[4]화순!$B$6:$Z$121,24,FALSE),"")</f>
        <v/>
      </c>
      <c r="K130" s="58" t="str">
        <f>IFERROR(VLOOKUP($B130,[4]화순!$B$6:$Z$121,25,FALSE),"")</f>
        <v/>
      </c>
      <c r="L130" s="55" t="str">
        <f>IFERROR(VLOOKUP($B130,[4]본사!$B$6:$Z$50,24,FALSE),"")</f>
        <v/>
      </c>
      <c r="M130" s="56" t="str">
        <f>IFERROR(VLOOKUP($B130,[4]본사!$B$6:$Z$50,25,FALSE),"")</f>
        <v/>
      </c>
      <c r="N130" s="51"/>
      <c r="O130" s="51"/>
    </row>
    <row r="131" spans="1:15" s="33" customFormat="1" ht="14.45" hidden="1" customHeight="1">
      <c r="A131" s="226"/>
      <c r="B131" s="52"/>
      <c r="C131" s="79"/>
      <c r="D131" s="115"/>
      <c r="E131" s="81">
        <f t="shared" si="7"/>
        <v>0</v>
      </c>
      <c r="F131" s="55" t="str">
        <f>IFERROR(VLOOKUP($B131,[4]장성!$B$6:$Z$165,24,FALSE),"")</f>
        <v/>
      </c>
      <c r="G131" s="56" t="str">
        <f>IFERROR(VLOOKUP($B131,[4]장성!$B$6:$Z$165,25,FALSE),"")</f>
        <v/>
      </c>
      <c r="H131" s="55" t="str">
        <f>IFERROR(VLOOKUP($B131,[4]도계!$B$6:$Z$168,24,FALSE),"")</f>
        <v/>
      </c>
      <c r="I131" s="57" t="str">
        <f>IFERROR(VLOOKUP($B131,[4]도계!$B$6:$Z$168,25,FALSE),"")</f>
        <v/>
      </c>
      <c r="J131" s="55" t="str">
        <f>IFERROR(VLOOKUP($B131,[4]화순!$B$6:$Z$121,24,FALSE),"")</f>
        <v/>
      </c>
      <c r="K131" s="58" t="str">
        <f>IFERROR(VLOOKUP($B131,[4]화순!$B$6:$Z$121,25,FALSE),"")</f>
        <v/>
      </c>
      <c r="L131" s="55" t="str">
        <f>IFERROR(VLOOKUP($B131,[4]본사!$B$6:$Z$50,24,FALSE),"")</f>
        <v/>
      </c>
      <c r="M131" s="56" t="str">
        <f>IFERROR(VLOOKUP($B131,[4]본사!$B$6:$Z$50,25,FALSE),"")</f>
        <v/>
      </c>
      <c r="N131" s="51"/>
      <c r="O131" s="51"/>
    </row>
    <row r="132" spans="1:15" s="33" customFormat="1" ht="14.45" hidden="1" customHeight="1">
      <c r="A132" s="226"/>
      <c r="B132" s="52"/>
      <c r="C132" s="79"/>
      <c r="D132" s="115"/>
      <c r="E132" s="81">
        <f t="shared" si="7"/>
        <v>0</v>
      </c>
      <c r="F132" s="55" t="str">
        <f>IFERROR(VLOOKUP($B132,[4]장성!$B$6:$Z$165,24,FALSE),"")</f>
        <v/>
      </c>
      <c r="G132" s="56" t="str">
        <f>IFERROR(VLOOKUP($B132,[4]장성!$B$6:$Z$165,25,FALSE),"")</f>
        <v/>
      </c>
      <c r="H132" s="55" t="str">
        <f>IFERROR(VLOOKUP($B132,[4]도계!$B$6:$Z$168,24,FALSE),"")</f>
        <v/>
      </c>
      <c r="I132" s="57" t="str">
        <f>IFERROR(VLOOKUP($B132,[4]도계!$B$6:$Z$168,25,FALSE),"")</f>
        <v/>
      </c>
      <c r="J132" s="55" t="str">
        <f>IFERROR(VLOOKUP($B132,[4]화순!$B$6:$Z$121,24,FALSE),"")</f>
        <v/>
      </c>
      <c r="K132" s="58" t="str">
        <f>IFERROR(VLOOKUP($B132,[4]화순!$B$6:$Z$121,25,FALSE),"")</f>
        <v/>
      </c>
      <c r="L132" s="55" t="str">
        <f>IFERROR(VLOOKUP($B132,[4]본사!$B$6:$Z$50,24,FALSE),"")</f>
        <v/>
      </c>
      <c r="M132" s="56" t="str">
        <f>IFERROR(VLOOKUP($B132,[4]본사!$B$6:$Z$50,25,FALSE),"")</f>
        <v/>
      </c>
      <c r="N132" s="51"/>
      <c r="O132" s="51"/>
    </row>
    <row r="133" spans="1:15" s="33" customFormat="1" ht="14.45" hidden="1" customHeight="1">
      <c r="A133" s="226"/>
      <c r="B133" s="52"/>
      <c r="C133" s="79"/>
      <c r="D133" s="115"/>
      <c r="E133" s="81">
        <f>SUM(G133,I133,K133,M133)</f>
        <v>0</v>
      </c>
      <c r="F133" s="55" t="str">
        <f>IFERROR(VLOOKUP($B133,[4]장성!$B$6:$Z$165,24,FALSE),"")</f>
        <v/>
      </c>
      <c r="G133" s="56" t="str">
        <f>IFERROR(VLOOKUP($B133,[4]장성!$B$6:$Z$165,25,FALSE),"")</f>
        <v/>
      </c>
      <c r="H133" s="55" t="str">
        <f>IFERROR(VLOOKUP($B133,[4]도계!$B$6:$Z$168,24,FALSE),"")</f>
        <v/>
      </c>
      <c r="I133" s="57" t="str">
        <f>IFERROR(VLOOKUP($B133,[4]도계!$B$6:$Z$168,25,FALSE),"")</f>
        <v/>
      </c>
      <c r="J133" s="55" t="str">
        <f>IFERROR(VLOOKUP($B133,[4]화순!$B$6:$Z$121,24,FALSE),"")</f>
        <v/>
      </c>
      <c r="K133" s="58" t="str">
        <f>IFERROR(VLOOKUP($B133,[4]화순!$B$6:$Z$121,25,FALSE),"")</f>
        <v/>
      </c>
      <c r="L133" s="55" t="str">
        <f>IFERROR(VLOOKUP($B133,[4]본사!$B$6:$Z$50,24,FALSE),"")</f>
        <v/>
      </c>
      <c r="M133" s="56" t="str">
        <f>IFERROR(VLOOKUP($B133,[4]본사!$B$6:$Z$50,25,FALSE),"")</f>
        <v/>
      </c>
      <c r="N133" s="51"/>
      <c r="O133" s="51"/>
    </row>
    <row r="134" spans="1:15" s="33" customFormat="1" ht="14.45" hidden="1" customHeight="1">
      <c r="A134" s="226"/>
      <c r="B134" s="52"/>
      <c r="C134" s="79"/>
      <c r="D134" s="115"/>
      <c r="E134" s="81">
        <f t="shared" si="7"/>
        <v>0</v>
      </c>
      <c r="F134" s="55" t="str">
        <f>IFERROR(VLOOKUP($B134,[4]장성!$B$6:$Z$165,24,FALSE),"")</f>
        <v/>
      </c>
      <c r="G134" s="56" t="str">
        <f>IFERROR(VLOOKUP($B134,[4]장성!$B$6:$Z$165,25,FALSE),"")</f>
        <v/>
      </c>
      <c r="H134" s="55" t="str">
        <f>IFERROR(VLOOKUP($B134,[4]도계!$B$6:$Z$168,24,FALSE),"")</f>
        <v/>
      </c>
      <c r="I134" s="57" t="str">
        <f>IFERROR(VLOOKUP($B134,[4]도계!$B$6:$Z$168,25,FALSE),"")</f>
        <v/>
      </c>
      <c r="J134" s="55" t="str">
        <f>IFERROR(VLOOKUP($B134,[4]화순!$B$6:$Z$121,24,FALSE),"")</f>
        <v/>
      </c>
      <c r="K134" s="58" t="str">
        <f>IFERROR(VLOOKUP($B134,[4]화순!$B$6:$Z$121,25,FALSE),"")</f>
        <v/>
      </c>
      <c r="L134" s="55" t="str">
        <f>IFERROR(VLOOKUP($B134,[4]본사!$B$6:$Z$50,24,FALSE),"")</f>
        <v/>
      </c>
      <c r="M134" s="56" t="str">
        <f>IFERROR(VLOOKUP($B134,[4]본사!$B$6:$Z$50,25,FALSE),"")</f>
        <v/>
      </c>
      <c r="N134" s="51"/>
      <c r="O134" s="51"/>
    </row>
    <row r="135" spans="1:15" s="33" customFormat="1" ht="14.45" hidden="1" customHeight="1">
      <c r="A135" s="226"/>
      <c r="B135" s="155"/>
      <c r="C135" s="79"/>
      <c r="D135" s="156"/>
      <c r="E135" s="81">
        <f t="shared" si="7"/>
        <v>0</v>
      </c>
      <c r="F135" s="139" t="str">
        <f>IFERROR(VLOOKUP($B135,[4]장성!$B$6:$Z$165,24,FALSE),"")</f>
        <v/>
      </c>
      <c r="G135" s="56" t="str">
        <f>IFERROR(VLOOKUP($B135,[4]장성!$B$6:$Z$165,25,FALSE),"")</f>
        <v/>
      </c>
      <c r="H135" s="139" t="str">
        <f>IFERROR(VLOOKUP($B135,[4]도계!$B$6:$Z$168,24,FALSE),"")</f>
        <v/>
      </c>
      <c r="I135" s="57" t="str">
        <f>IFERROR(VLOOKUP($B135,[4]도계!$B$6:$Z$168,25,FALSE),"")</f>
        <v/>
      </c>
      <c r="J135" s="139" t="str">
        <f>IFERROR(VLOOKUP($B135,[4]화순!$B$6:$Z$121,24,FALSE),"")</f>
        <v/>
      </c>
      <c r="K135" s="58" t="str">
        <f>IFERROR(VLOOKUP($B135,[4]화순!$B$6:$Z$121,25,FALSE),"")</f>
        <v/>
      </c>
      <c r="L135" s="55" t="str">
        <f>IFERROR(VLOOKUP($B135,[4]본사!$B$6:$Z$50,24,FALSE),"")</f>
        <v/>
      </c>
      <c r="M135" s="56" t="str">
        <f>IFERROR(VLOOKUP($B135,[4]본사!$B$6:$Z$50,25,FALSE),"")</f>
        <v/>
      </c>
      <c r="N135" s="51"/>
      <c r="O135" s="51"/>
    </row>
    <row r="136" spans="1:15" s="33" customFormat="1" ht="14.45" hidden="1" customHeight="1">
      <c r="A136" s="226"/>
      <c r="B136" s="52"/>
      <c r="C136" s="79"/>
      <c r="D136" s="115"/>
      <c r="E136" s="81">
        <f t="shared" si="7"/>
        <v>0</v>
      </c>
      <c r="F136" s="55" t="str">
        <f>IFERROR(VLOOKUP($B136,[4]장성!$B$6:$Z$165,24,FALSE),"")</f>
        <v/>
      </c>
      <c r="G136" s="56" t="str">
        <f>IFERROR(VLOOKUP($B136,[4]장성!$B$6:$Z$165,25,FALSE),"")</f>
        <v/>
      </c>
      <c r="H136" s="55" t="str">
        <f>IFERROR(VLOOKUP($B136,[4]도계!$B$6:$Z$168,24,FALSE),"")</f>
        <v/>
      </c>
      <c r="I136" s="57" t="str">
        <f>IFERROR(VLOOKUP($B136,[4]도계!$B$6:$Z$168,25,FALSE),"")</f>
        <v/>
      </c>
      <c r="J136" s="55" t="str">
        <f>IFERROR(VLOOKUP($B136,[4]화순!$B$6:$Z$121,24,FALSE),"")</f>
        <v/>
      </c>
      <c r="K136" s="58" t="str">
        <f>IFERROR(VLOOKUP($B136,[4]화순!$B$6:$Z$121,25,FALSE),"")</f>
        <v/>
      </c>
      <c r="L136" s="55" t="str">
        <f>IFERROR(VLOOKUP($B136,[4]본사!$B$6:$Z$50,24,FALSE),"")</f>
        <v/>
      </c>
      <c r="M136" s="56" t="str">
        <f>IFERROR(VLOOKUP($B136,[4]본사!$B$6:$Z$50,25,FALSE),"")</f>
        <v/>
      </c>
      <c r="N136" s="51"/>
      <c r="O136" s="51"/>
    </row>
    <row r="137" spans="1:15" s="33" customFormat="1" ht="14.45" hidden="1" customHeight="1">
      <c r="A137" s="226"/>
      <c r="B137" s="52"/>
      <c r="C137" s="79"/>
      <c r="D137" s="115"/>
      <c r="E137" s="81">
        <f t="shared" si="7"/>
        <v>0</v>
      </c>
      <c r="F137" s="55" t="str">
        <f>IFERROR(VLOOKUP($B137,[4]장성!$B$6:$Z$165,24,FALSE),"")</f>
        <v/>
      </c>
      <c r="G137" s="56" t="str">
        <f>IFERROR(VLOOKUP($B137,[4]장성!$B$6:$Z$165,25,FALSE),"")</f>
        <v/>
      </c>
      <c r="H137" s="55" t="str">
        <f>IFERROR(VLOOKUP($B137,[4]도계!$B$6:$Z$168,24,FALSE),"")</f>
        <v/>
      </c>
      <c r="I137" s="57" t="str">
        <f>IFERROR(VLOOKUP($B137,[4]도계!$B$6:$Z$168,25,FALSE),"")</f>
        <v/>
      </c>
      <c r="J137" s="55" t="str">
        <f>IFERROR(VLOOKUP($B137,[4]화순!$B$6:$Z$121,24,FALSE),"")</f>
        <v/>
      </c>
      <c r="K137" s="58" t="str">
        <f>IFERROR(VLOOKUP($B137,[4]화순!$B$6:$Z$121,25,FALSE),"")</f>
        <v/>
      </c>
      <c r="L137" s="55" t="str">
        <f>IFERROR(VLOOKUP($B137,[4]본사!$B$6:$Z$50,24,FALSE),"")</f>
        <v/>
      </c>
      <c r="M137" s="56" t="str">
        <f>IFERROR(VLOOKUP($B137,[4]본사!$B$6:$Z$50,25,FALSE),"")</f>
        <v/>
      </c>
      <c r="N137" s="51"/>
      <c r="O137" s="51"/>
    </row>
    <row r="138" spans="1:15" ht="14.45" hidden="1" customHeight="1">
      <c r="A138" s="226"/>
      <c r="B138" s="146"/>
      <c r="C138" s="117"/>
      <c r="D138" s="118"/>
      <c r="E138" s="149">
        <f t="shared" si="7"/>
        <v>0</v>
      </c>
      <c r="F138" s="120" t="str">
        <f>IFERROR(VLOOKUP($B138,[4]장성!$B$6:$Z$165,24,FALSE),"")</f>
        <v/>
      </c>
      <c r="G138" s="121" t="str">
        <f>IFERROR(VLOOKUP($B138,[4]장성!$B$6:$Z$165,25,FALSE),"")</f>
        <v/>
      </c>
      <c r="H138" s="120" t="str">
        <f>IFERROR(VLOOKUP($B138,[4]도계!$B$6:$Z$168,24,FALSE),"")</f>
        <v/>
      </c>
      <c r="I138" s="122" t="str">
        <f>IFERROR(VLOOKUP($B138,[4]도계!$B$6:$Z$168,25,FALSE),"")</f>
        <v/>
      </c>
      <c r="J138" s="120" t="str">
        <f>IFERROR(VLOOKUP($B138,[4]화순!$B$6:$Z$121,24,FALSE),"")</f>
        <v/>
      </c>
      <c r="K138" s="123" t="str">
        <f>IFERROR(VLOOKUP($B138,[4]화순!$B$6:$Z$121,25,FALSE),"")</f>
        <v/>
      </c>
      <c r="L138" s="55" t="str">
        <f>IFERROR(VLOOKUP($B138,[4]본사!$B$6:$Z$50,24,FALSE),"")</f>
        <v/>
      </c>
      <c r="M138" s="121" t="str">
        <f>IFERROR(VLOOKUP($B138,[4]본사!$B$6:$Z$50,25,FALSE),"")</f>
        <v/>
      </c>
      <c r="N138" s="51"/>
      <c r="O138" s="51"/>
    </row>
    <row r="139" spans="1:15" ht="14.45" hidden="1" customHeight="1">
      <c r="A139" s="226"/>
      <c r="B139" s="146"/>
      <c r="C139" s="79"/>
      <c r="D139" s="118"/>
      <c r="E139" s="149">
        <f t="shared" si="7"/>
        <v>0</v>
      </c>
      <c r="F139" s="120" t="str">
        <f>IFERROR(VLOOKUP($B139,[4]장성!$B$6:$Z$165,24,FALSE),"")</f>
        <v/>
      </c>
      <c r="G139" s="121" t="str">
        <f>IFERROR(VLOOKUP($B139,[4]장성!$B$6:$Z$165,25,FALSE),"")</f>
        <v/>
      </c>
      <c r="H139" s="120" t="str">
        <f>IFERROR(VLOOKUP($B139,[4]도계!$B$6:$Z$168,24,FALSE),"")</f>
        <v/>
      </c>
      <c r="I139" s="122" t="str">
        <f>IFERROR(VLOOKUP($B139,[4]도계!$B$6:$Z$168,25,FALSE),"")</f>
        <v/>
      </c>
      <c r="J139" s="120" t="str">
        <f>IFERROR(VLOOKUP($B139,[4]화순!$B$6:$Z$121,24,FALSE),"")</f>
        <v/>
      </c>
      <c r="K139" s="123" t="str">
        <f>IFERROR(VLOOKUP($B139,[4]화순!$B$6:$Z$121,25,FALSE),"")</f>
        <v/>
      </c>
      <c r="L139" s="55" t="str">
        <f>IFERROR(VLOOKUP($B139,[4]본사!$B$6:$Z$50,24,FALSE),"")</f>
        <v/>
      </c>
      <c r="M139" s="121" t="str">
        <f>IFERROR(VLOOKUP($B139,[4]본사!$B$6:$Z$50,25,FALSE),"")</f>
        <v/>
      </c>
      <c r="N139" s="51"/>
      <c r="O139" s="51"/>
    </row>
    <row r="140" spans="1:15" ht="14.45" hidden="1" customHeight="1">
      <c r="A140" s="226"/>
      <c r="B140" s="146"/>
      <c r="C140" s="127"/>
      <c r="D140" s="118"/>
      <c r="E140" s="149">
        <f t="shared" si="7"/>
        <v>0</v>
      </c>
      <c r="F140" s="120" t="str">
        <f>IFERROR(VLOOKUP($B140,[4]장성!$B$6:$Z$165,24,FALSE),"")</f>
        <v/>
      </c>
      <c r="G140" s="121" t="str">
        <f>IFERROR(VLOOKUP($B140,[4]장성!$B$6:$Z$165,25,FALSE),"")</f>
        <v/>
      </c>
      <c r="H140" s="120" t="str">
        <f>IFERROR(VLOOKUP($B140,[4]도계!$B$6:$Z$168,24,FALSE),"")</f>
        <v/>
      </c>
      <c r="I140" s="122" t="str">
        <f>IFERROR(VLOOKUP($B140,[4]도계!$B$6:$Z$168,25,FALSE),"")</f>
        <v/>
      </c>
      <c r="J140" s="120" t="str">
        <f>IFERROR(VLOOKUP($B140,[4]화순!$B$6:$Z$121,24,FALSE),"")</f>
        <v/>
      </c>
      <c r="K140" s="123" t="str">
        <f>IFERROR(VLOOKUP($B140,[4]화순!$B$6:$Z$121,25,FALSE),"")</f>
        <v/>
      </c>
      <c r="L140" s="55" t="str">
        <f>IFERROR(VLOOKUP($B140,[4]본사!$B$6:$Z$50,24,FALSE),"")</f>
        <v/>
      </c>
      <c r="M140" s="121" t="str">
        <f>IFERROR(VLOOKUP($B140,[4]본사!$B$6:$Z$50,25,FALSE),"")</f>
        <v/>
      </c>
      <c r="N140" s="51"/>
      <c r="O140" s="51"/>
    </row>
    <row r="141" spans="1:15" ht="14.45" hidden="1" customHeight="1">
      <c r="A141" s="226"/>
      <c r="B141" s="146"/>
      <c r="C141" s="79"/>
      <c r="D141" s="118"/>
      <c r="E141" s="149">
        <f t="shared" si="7"/>
        <v>0</v>
      </c>
      <c r="F141" s="120" t="str">
        <f>IFERROR(VLOOKUP($B141,[4]장성!$B$6:$Z$165,24,FALSE),"")</f>
        <v/>
      </c>
      <c r="G141" s="121" t="str">
        <f>IFERROR(VLOOKUP($B141,[4]장성!$B$6:$Z$165,25,FALSE),"")</f>
        <v/>
      </c>
      <c r="H141" s="120" t="str">
        <f>IFERROR(VLOOKUP($B141,[4]도계!$B$6:$Z$168,24,FALSE),"")</f>
        <v/>
      </c>
      <c r="I141" s="122" t="str">
        <f>IFERROR(VLOOKUP($B141,[4]도계!$B$6:$Z$168,25,FALSE),"")</f>
        <v/>
      </c>
      <c r="J141" s="120" t="str">
        <f>IFERROR(VLOOKUP($B141,[4]화순!$B$6:$Z$121,24,FALSE),"")</f>
        <v/>
      </c>
      <c r="K141" s="123" t="str">
        <f>IFERROR(VLOOKUP($B141,[4]화순!$B$6:$Z$121,25,FALSE),"")</f>
        <v/>
      </c>
      <c r="L141" s="55" t="str">
        <f>IFERROR(VLOOKUP($B141,[4]본사!$B$6:$Z$50,24,FALSE),"")</f>
        <v/>
      </c>
      <c r="M141" s="121" t="str">
        <f>IFERROR(VLOOKUP($B141,[4]본사!$B$6:$Z$50,25,FALSE),"")</f>
        <v/>
      </c>
      <c r="N141" s="51"/>
      <c r="O141" s="51"/>
    </row>
    <row r="142" spans="1:15" ht="14.45" hidden="1" customHeight="1">
      <c r="A142" s="226"/>
      <c r="B142" s="146"/>
      <c r="C142" s="79"/>
      <c r="D142" s="118"/>
      <c r="E142" s="149">
        <f t="shared" si="7"/>
        <v>0</v>
      </c>
      <c r="F142" s="120" t="str">
        <f>IFERROR(VLOOKUP($B142,[4]장성!$B$6:$Z$165,24,FALSE),"")</f>
        <v/>
      </c>
      <c r="G142" s="121" t="str">
        <f>IFERROR(VLOOKUP($B142,[4]장성!$B$6:$Z$165,25,FALSE),"")</f>
        <v/>
      </c>
      <c r="H142" s="120" t="str">
        <f>IFERROR(VLOOKUP($B142,[4]도계!$B$6:$Z$168,24,FALSE),"")</f>
        <v/>
      </c>
      <c r="I142" s="122" t="str">
        <f>IFERROR(VLOOKUP($B142,[4]도계!$B$6:$Z$168,25,FALSE),"")</f>
        <v/>
      </c>
      <c r="J142" s="120" t="str">
        <f>IFERROR(VLOOKUP($B142,[4]화순!$B$6:$Z$121,24,FALSE),"")</f>
        <v/>
      </c>
      <c r="K142" s="123" t="str">
        <f>IFERROR(VLOOKUP($B142,[4]화순!$B$6:$Z$121,25,FALSE),"")</f>
        <v/>
      </c>
      <c r="L142" s="55" t="str">
        <f>IFERROR(VLOOKUP($B142,[4]본사!$B$6:$Z$50,24,FALSE),"")</f>
        <v/>
      </c>
      <c r="M142" s="121" t="str">
        <f>IFERROR(VLOOKUP($B142,[4]본사!$B$6:$Z$50,25,FALSE),"")</f>
        <v/>
      </c>
      <c r="N142" s="51"/>
      <c r="O142" s="51"/>
    </row>
    <row r="143" spans="1:15" ht="14.45" hidden="1" customHeight="1">
      <c r="A143" s="226"/>
      <c r="B143" s="146"/>
      <c r="C143" s="79"/>
      <c r="D143" s="118"/>
      <c r="E143" s="149">
        <f t="shared" si="7"/>
        <v>0</v>
      </c>
      <c r="F143" s="120" t="str">
        <f>IFERROR(VLOOKUP($B143,[4]장성!$B$6:$Z$165,24,FALSE),"")</f>
        <v/>
      </c>
      <c r="G143" s="121" t="str">
        <f>IFERROR(VLOOKUP($B143,[4]장성!$B$6:$Z$165,25,FALSE),"")</f>
        <v/>
      </c>
      <c r="H143" s="120" t="str">
        <f>IFERROR(VLOOKUP($B143,[4]도계!$B$6:$Z$168,24,FALSE),"")</f>
        <v/>
      </c>
      <c r="I143" s="122" t="str">
        <f>IFERROR(VLOOKUP($B143,[4]도계!$B$6:$Z$168,25,FALSE),"")</f>
        <v/>
      </c>
      <c r="J143" s="120" t="str">
        <f>IFERROR(VLOOKUP($B143,[4]화순!$B$6:$Z$121,24,FALSE),"")</f>
        <v/>
      </c>
      <c r="K143" s="123" t="str">
        <f>IFERROR(VLOOKUP($B143,[4]화순!$B$6:$Z$121,25,FALSE),"")</f>
        <v/>
      </c>
      <c r="L143" s="55" t="str">
        <f>IFERROR(VLOOKUP($B143,[4]본사!$B$6:$Z$50,24,FALSE),"")</f>
        <v/>
      </c>
      <c r="M143" s="121" t="str">
        <f>IFERROR(VLOOKUP($B143,[4]본사!$B$6:$Z$50,25,FALSE),"")</f>
        <v/>
      </c>
      <c r="N143" s="51"/>
      <c r="O143" s="51"/>
    </row>
    <row r="144" spans="1:15" ht="14.45" hidden="1" customHeight="1">
      <c r="A144" s="226"/>
      <c r="B144" s="146"/>
      <c r="C144" s="79"/>
      <c r="D144" s="157"/>
      <c r="E144" s="149">
        <f t="shared" si="7"/>
        <v>0</v>
      </c>
      <c r="F144" s="158" t="str">
        <f>IFERROR(VLOOKUP($B144,[4]장성!$B$6:$Z$165,24,FALSE),"")</f>
        <v/>
      </c>
      <c r="G144" s="121" t="str">
        <f>IFERROR(VLOOKUP($B144,[4]장성!$B$6:$Z$165,25,FALSE),"")</f>
        <v/>
      </c>
      <c r="H144" s="158" t="str">
        <f>IFERROR(VLOOKUP($B144,[4]도계!$B$6:$Z$168,24,FALSE),"")</f>
        <v/>
      </c>
      <c r="I144" s="122" t="str">
        <f>IFERROR(VLOOKUP($B144,[4]도계!$B$6:$Z$168,25,FALSE),"")</f>
        <v/>
      </c>
      <c r="J144" s="158" t="str">
        <f>IFERROR(VLOOKUP($B144,[4]화순!$B$6:$Z$121,24,FALSE),"")</f>
        <v/>
      </c>
      <c r="K144" s="123" t="str">
        <f>IFERROR(VLOOKUP($B144,[4]화순!$B$6:$Z$121,25,FALSE),"")</f>
        <v/>
      </c>
      <c r="L144" s="55" t="str">
        <f>IFERROR(VLOOKUP($B144,[4]본사!$B$6:$Z$50,24,FALSE),"")</f>
        <v/>
      </c>
      <c r="M144" s="121" t="str">
        <f>IFERROR(VLOOKUP($B144,[4]본사!$B$6:$Z$50,25,FALSE),"")</f>
        <v/>
      </c>
      <c r="N144" s="51"/>
      <c r="O144" s="51"/>
    </row>
    <row r="145" spans="1:15" ht="14.45" hidden="1" customHeight="1">
      <c r="A145" s="226"/>
      <c r="B145" s="146"/>
      <c r="C145" s="79"/>
      <c r="D145" s="118"/>
      <c r="E145" s="149">
        <f t="shared" si="7"/>
        <v>0</v>
      </c>
      <c r="F145" s="120" t="str">
        <f>IFERROR(VLOOKUP($B145,[4]장성!$B$6:$Z$165,24,FALSE),"")</f>
        <v/>
      </c>
      <c r="G145" s="121" t="str">
        <f>IFERROR(VLOOKUP($B145,[4]장성!$B$6:$Z$165,25,FALSE),"")</f>
        <v/>
      </c>
      <c r="H145" s="120" t="str">
        <f>IFERROR(VLOOKUP($B145,[4]도계!$B$6:$Z$168,24,FALSE),"")</f>
        <v/>
      </c>
      <c r="I145" s="122" t="str">
        <f>IFERROR(VLOOKUP($B145,[4]도계!$B$6:$Z$168,25,FALSE),"")</f>
        <v/>
      </c>
      <c r="J145" s="120" t="str">
        <f>IFERROR(VLOOKUP($B145,[4]화순!$B$6:$Z$121,24,FALSE),"")</f>
        <v/>
      </c>
      <c r="K145" s="123" t="str">
        <f>IFERROR(VLOOKUP($B145,[4]화순!$B$6:$Z$121,25,FALSE),"")</f>
        <v/>
      </c>
      <c r="L145" s="55" t="str">
        <f>IFERROR(VLOOKUP($B145,[4]본사!$B$6:$Z$50,24,FALSE),"")</f>
        <v/>
      </c>
      <c r="M145" s="121" t="str">
        <f>IFERROR(VLOOKUP($B145,[4]본사!$B$6:$Z$50,25,FALSE),"")</f>
        <v/>
      </c>
      <c r="N145" s="51"/>
      <c r="O145" s="51"/>
    </row>
    <row r="146" spans="1:15" ht="14.45" hidden="1" customHeight="1">
      <c r="A146" s="226"/>
      <c r="B146" s="146"/>
      <c r="C146" s="79"/>
      <c r="D146" s="118"/>
      <c r="E146" s="149">
        <f t="shared" si="7"/>
        <v>0</v>
      </c>
      <c r="F146" s="120" t="str">
        <f>IFERROR(VLOOKUP($B146,[4]장성!$B$6:$Z$165,24,FALSE),"")</f>
        <v/>
      </c>
      <c r="G146" s="121" t="str">
        <f>IFERROR(VLOOKUP($B146,[4]장성!$B$6:$Z$165,25,FALSE),"")</f>
        <v/>
      </c>
      <c r="H146" s="120" t="str">
        <f>IFERROR(VLOOKUP($B146,[4]도계!$B$6:$Z$168,24,FALSE),"")</f>
        <v/>
      </c>
      <c r="I146" s="122" t="str">
        <f>IFERROR(VLOOKUP($B146,[4]도계!$B$6:$Z$168,25,FALSE),"")</f>
        <v/>
      </c>
      <c r="J146" s="120" t="str">
        <f>IFERROR(VLOOKUP($B146,[4]화순!$B$6:$Z$121,24,FALSE),"")</f>
        <v/>
      </c>
      <c r="K146" s="123" t="str">
        <f>IFERROR(VLOOKUP($B146,[4]화순!$B$6:$Z$121,25,FALSE),"")</f>
        <v/>
      </c>
      <c r="L146" s="55" t="str">
        <f>IFERROR(VLOOKUP($B146,[4]본사!$B$6:$Z$50,24,FALSE),"")</f>
        <v/>
      </c>
      <c r="M146" s="121" t="str">
        <f>IFERROR(VLOOKUP($B146,[4]본사!$B$6:$Z$50,25,FALSE),"")</f>
        <v/>
      </c>
      <c r="N146" s="51"/>
      <c r="O146" s="51"/>
    </row>
    <row r="147" spans="1:15" ht="14.45" hidden="1" customHeight="1">
      <c r="A147" s="226"/>
      <c r="B147" s="159"/>
      <c r="C147" s="79"/>
      <c r="D147" s="118"/>
      <c r="E147" s="149">
        <f t="shared" si="7"/>
        <v>0</v>
      </c>
      <c r="F147" s="120" t="str">
        <f>IFERROR(VLOOKUP($B147,[4]장성!$B$6:$Z$165,24,FALSE),"")</f>
        <v/>
      </c>
      <c r="G147" s="121" t="str">
        <f>IFERROR(VLOOKUP($B147,[4]장성!$B$6:$Z$165,25,FALSE),"")</f>
        <v/>
      </c>
      <c r="H147" s="120" t="str">
        <f>IFERROR(VLOOKUP($B147,[4]도계!$B$6:$Z$168,24,FALSE),"")</f>
        <v/>
      </c>
      <c r="I147" s="122" t="str">
        <f>IFERROR(VLOOKUP($B147,[4]도계!$B$6:$Z$168,25,FALSE),"")</f>
        <v/>
      </c>
      <c r="J147" s="120" t="str">
        <f>IFERROR(VLOOKUP($B147,[4]화순!$B$6:$Z$121,24,FALSE),"")</f>
        <v/>
      </c>
      <c r="K147" s="123" t="str">
        <f>IFERROR(VLOOKUP($B147,[4]화순!$B$6:$Z$121,25,FALSE),"")</f>
        <v/>
      </c>
      <c r="L147" s="55" t="str">
        <f>IFERROR(VLOOKUP($B147,[4]본사!$B$6:$Z$50,24,FALSE),"")</f>
        <v/>
      </c>
      <c r="M147" s="121" t="str">
        <f>IFERROR(VLOOKUP($B147,[4]본사!$B$6:$Z$50,25,FALSE),"")</f>
        <v/>
      </c>
      <c r="N147" s="51"/>
      <c r="O147" s="51"/>
    </row>
    <row r="148" spans="1:15" ht="14.45" hidden="1" customHeight="1">
      <c r="A148" s="226"/>
      <c r="B148" s="146"/>
      <c r="C148" s="79"/>
      <c r="D148" s="156"/>
      <c r="E148" s="149">
        <f t="shared" si="7"/>
        <v>0</v>
      </c>
      <c r="F148" s="139" t="str">
        <f>IFERROR(VLOOKUP($B148,[4]장성!$B$6:$Z$165,24,FALSE),"")</f>
        <v/>
      </c>
      <c r="G148" s="121" t="str">
        <f>IFERROR(VLOOKUP($B148,[4]장성!$B$6:$Z$165,25,FALSE),"")</f>
        <v/>
      </c>
      <c r="H148" s="139" t="str">
        <f>IFERROR(VLOOKUP($B148,[4]도계!$B$6:$Z$168,24,FALSE),"")</f>
        <v/>
      </c>
      <c r="I148" s="122" t="str">
        <f>IFERROR(VLOOKUP($B148,[4]도계!$B$6:$Z$168,25,FALSE),"")</f>
        <v/>
      </c>
      <c r="J148" s="139" t="str">
        <f>IFERROR(VLOOKUP($B148,[4]화순!$B$6:$Z$121,24,FALSE),"")</f>
        <v/>
      </c>
      <c r="K148" s="123" t="str">
        <f>IFERROR(VLOOKUP($B148,[4]화순!$B$6:$Z$121,25,FALSE),"")</f>
        <v/>
      </c>
      <c r="L148" s="139" t="str">
        <f>IFERROR(VLOOKUP($B148,[4]본사!$B$6:$Z$50,24,FALSE),"")</f>
        <v/>
      </c>
      <c r="M148" s="121" t="str">
        <f>IFERROR(VLOOKUP($B148,[4]본사!$B$6:$Z$50,25,FALSE),"")</f>
        <v/>
      </c>
      <c r="N148" s="51"/>
      <c r="O148" s="51"/>
    </row>
    <row r="149" spans="1:15" ht="14.45" hidden="1" customHeight="1">
      <c r="A149" s="226"/>
      <c r="B149" s="146"/>
      <c r="C149" s="79"/>
      <c r="D149" s="118"/>
      <c r="E149" s="149">
        <f t="shared" si="7"/>
        <v>0</v>
      </c>
      <c r="F149" s="120" t="str">
        <f>IFERROR(VLOOKUP($B149,[4]장성!$B$6:$Z$165,24,FALSE),"")</f>
        <v/>
      </c>
      <c r="G149" s="121" t="str">
        <f>IFERROR(VLOOKUP($B149,[4]장성!$B$6:$Z$165,25,FALSE),"")</f>
        <v/>
      </c>
      <c r="H149" s="120" t="str">
        <f>IFERROR(VLOOKUP($B149,[4]도계!$B$6:$Z$168,24,FALSE),"")</f>
        <v/>
      </c>
      <c r="I149" s="122" t="str">
        <f>IFERROR(VLOOKUP($B149,[4]도계!$B$6:$Z$168,25,FALSE),"")</f>
        <v/>
      </c>
      <c r="J149" s="120" t="str">
        <f>IFERROR(VLOOKUP($B149,[4]화순!$B$6:$Z$121,24,FALSE),"")</f>
        <v/>
      </c>
      <c r="K149" s="123" t="str">
        <f>IFERROR(VLOOKUP($B149,[4]화순!$B$6:$Z$121,25,FALSE),"")</f>
        <v/>
      </c>
      <c r="L149" s="59" t="str">
        <f>IFERROR(VLOOKUP($B149,[4]본사!$B$6:$Z$50,24,FALSE),"")</f>
        <v/>
      </c>
      <c r="M149" s="121" t="str">
        <f>IFERROR(VLOOKUP($B149,[4]본사!$B$6:$Z$50,25,FALSE),"")</f>
        <v/>
      </c>
      <c r="N149" s="51"/>
      <c r="O149" s="51"/>
    </row>
    <row r="150" spans="1:15" ht="14.45" hidden="1" customHeight="1">
      <c r="A150" s="226"/>
      <c r="B150" s="146"/>
      <c r="C150" s="79"/>
      <c r="D150" s="118"/>
      <c r="E150" s="149">
        <f t="shared" si="7"/>
        <v>0</v>
      </c>
      <c r="F150" s="120" t="str">
        <f>IFERROR(VLOOKUP($B150,[4]장성!$B$6:$Z$165,24,FALSE),"")</f>
        <v/>
      </c>
      <c r="G150" s="121" t="str">
        <f>IFERROR(VLOOKUP($B150,[4]장성!$B$6:$Z$165,25,FALSE),"")</f>
        <v/>
      </c>
      <c r="H150" s="120" t="str">
        <f>IFERROR(VLOOKUP($B150,[4]도계!$B$6:$Z$168,24,FALSE),"")</f>
        <v/>
      </c>
      <c r="I150" s="122" t="str">
        <f>IFERROR(VLOOKUP($B150,[4]도계!$B$6:$Z$168,25,FALSE),"")</f>
        <v/>
      </c>
      <c r="J150" s="120" t="str">
        <f>IFERROR(VLOOKUP($B150,[4]화순!$B$6:$Z$121,24,FALSE),"")</f>
        <v/>
      </c>
      <c r="K150" s="123" t="str">
        <f>IFERROR(VLOOKUP($B150,[4]화순!$B$6:$Z$121,25,FALSE),"")</f>
        <v/>
      </c>
      <c r="L150" s="55" t="str">
        <f>IFERROR(VLOOKUP($B150,[4]본사!$B$6:$Z$50,24,FALSE),"")</f>
        <v/>
      </c>
      <c r="M150" s="121" t="str">
        <f>IFERROR(VLOOKUP($B150,[4]본사!$B$6:$Z$50,25,FALSE),"")</f>
        <v/>
      </c>
      <c r="N150" s="51"/>
      <c r="O150" s="51"/>
    </row>
    <row r="151" spans="1:15" ht="14.45" hidden="1" customHeight="1">
      <c r="A151" s="226"/>
      <c r="B151" s="146"/>
      <c r="C151" s="79"/>
      <c r="D151" s="118"/>
      <c r="E151" s="149">
        <f t="shared" si="7"/>
        <v>0</v>
      </c>
      <c r="F151" s="120" t="str">
        <f>IFERROR(VLOOKUP($B151,[4]장성!$B$6:$Z$165,24,FALSE),"")</f>
        <v/>
      </c>
      <c r="G151" s="121" t="str">
        <f>IFERROR(VLOOKUP($B151,[4]장성!$B$6:$Z$165,25,FALSE),"")</f>
        <v/>
      </c>
      <c r="H151" s="120" t="str">
        <f>IFERROR(VLOOKUP($B151,[4]도계!$B$6:$Z$168,24,FALSE),"")</f>
        <v/>
      </c>
      <c r="I151" s="122" t="str">
        <f>IFERROR(VLOOKUP($B151,[4]도계!$B$6:$Z$168,25,FALSE),"")</f>
        <v/>
      </c>
      <c r="J151" s="120" t="str">
        <f>IFERROR(VLOOKUP($B151,[4]화순!$B$6:$Z$121,24,FALSE),"")</f>
        <v/>
      </c>
      <c r="K151" s="123" t="str">
        <f>IFERROR(VLOOKUP($B151,[4]화순!$B$6:$Z$121,25,FALSE),"")</f>
        <v/>
      </c>
      <c r="L151" s="55" t="str">
        <f>IFERROR(VLOOKUP($B151,[4]본사!$B$6:$Z$50,24,FALSE),"")</f>
        <v/>
      </c>
      <c r="M151" s="121" t="str">
        <f>IFERROR(VLOOKUP($B151,[4]본사!$B$6:$Z$50,25,FALSE),"")</f>
        <v/>
      </c>
      <c r="N151" s="51"/>
      <c r="O151" s="51"/>
    </row>
    <row r="152" spans="1:15" ht="14.45" hidden="1" customHeight="1">
      <c r="A152" s="226"/>
      <c r="B152" s="146"/>
      <c r="C152" s="79"/>
      <c r="D152" s="118"/>
      <c r="E152" s="149">
        <f t="shared" si="7"/>
        <v>0</v>
      </c>
      <c r="F152" s="120" t="str">
        <f>IFERROR(VLOOKUP($B152,[4]장성!$B$6:$Z$165,24,FALSE),"")</f>
        <v/>
      </c>
      <c r="G152" s="121" t="str">
        <f>IFERROR(VLOOKUP($B152,[4]장성!$B$6:$Z$165,25,FALSE),"")</f>
        <v/>
      </c>
      <c r="H152" s="120" t="str">
        <f>IFERROR(VLOOKUP($B152,[4]도계!$B$6:$Z$168,24,FALSE),"")</f>
        <v/>
      </c>
      <c r="I152" s="122" t="str">
        <f>IFERROR(VLOOKUP($B152,[4]도계!$B$6:$Z$168,25,FALSE),"")</f>
        <v/>
      </c>
      <c r="J152" s="120" t="str">
        <f>IFERROR(VLOOKUP($B152,[4]화순!$B$6:$Z$121,24,FALSE),"")</f>
        <v/>
      </c>
      <c r="K152" s="123" t="str">
        <f>IFERROR(VLOOKUP($B152,[4]화순!$B$6:$Z$121,25,FALSE),"")</f>
        <v/>
      </c>
      <c r="L152" s="55" t="str">
        <f>IFERROR(VLOOKUP($B152,[4]본사!$B$6:$Z$50,24,FALSE),"")</f>
        <v/>
      </c>
      <c r="M152" s="121" t="str">
        <f>IFERROR(VLOOKUP($B152,[4]본사!$B$6:$Z$50,25,FALSE),"")</f>
        <v/>
      </c>
      <c r="N152" s="51"/>
      <c r="O152" s="51"/>
    </row>
    <row r="153" spans="1:15" ht="14.45" hidden="1" customHeight="1">
      <c r="A153" s="226"/>
      <c r="B153" s="146"/>
      <c r="C153" s="79"/>
      <c r="D153" s="118"/>
      <c r="E153" s="149">
        <f t="shared" si="7"/>
        <v>0</v>
      </c>
      <c r="F153" s="120" t="str">
        <f>IFERROR(VLOOKUP($B153,[4]장성!$B$6:$Z$165,24,FALSE),"")</f>
        <v/>
      </c>
      <c r="G153" s="121" t="str">
        <f>IFERROR(VLOOKUP($B153,[4]장성!$B$6:$Z$165,25,FALSE),"")</f>
        <v/>
      </c>
      <c r="H153" s="120" t="str">
        <f>IFERROR(VLOOKUP($B153,[4]도계!$B$6:$Z$168,24,FALSE),"")</f>
        <v/>
      </c>
      <c r="I153" s="122" t="str">
        <f>IFERROR(VLOOKUP($B153,[4]도계!$B$6:$Z$168,25,FALSE),"")</f>
        <v/>
      </c>
      <c r="J153" s="120" t="str">
        <f>IFERROR(VLOOKUP($B153,[4]화순!$B$6:$Z$121,24,FALSE),"")</f>
        <v/>
      </c>
      <c r="K153" s="123" t="str">
        <f>IFERROR(VLOOKUP($B153,[4]화순!$B$6:$Z$121,25,FALSE),"")</f>
        <v/>
      </c>
      <c r="L153" s="55" t="str">
        <f>IFERROR(VLOOKUP($B153,[4]본사!$B$6:$Z$50,24,FALSE),"")</f>
        <v/>
      </c>
      <c r="M153" s="121" t="str">
        <f>IFERROR(VLOOKUP($B153,[4]본사!$B$6:$Z$50,25,FALSE),"")</f>
        <v/>
      </c>
      <c r="N153" s="51"/>
      <c r="O153" s="51"/>
    </row>
    <row r="154" spans="1:15" ht="14.45" hidden="1" customHeight="1">
      <c r="A154" s="226"/>
      <c r="B154" s="146"/>
      <c r="C154" s="79"/>
      <c r="D154" s="118"/>
      <c r="E154" s="149">
        <f t="shared" si="7"/>
        <v>0</v>
      </c>
      <c r="F154" s="120" t="str">
        <f>IFERROR(VLOOKUP($B154,[4]장성!$B$6:$Z$165,24,FALSE),"")</f>
        <v/>
      </c>
      <c r="G154" s="121" t="str">
        <f>IFERROR(VLOOKUP($B154,[4]장성!$B$6:$Z$165,25,FALSE),"")</f>
        <v/>
      </c>
      <c r="H154" s="120" t="str">
        <f>IFERROR(VLOOKUP($B154,[4]도계!$B$6:$Z$168,24,FALSE),"")</f>
        <v/>
      </c>
      <c r="I154" s="122" t="str">
        <f>IFERROR(VLOOKUP($B154,[4]도계!$B$6:$Z$168,25,FALSE),"")</f>
        <v/>
      </c>
      <c r="J154" s="120" t="str">
        <f>IFERROR(VLOOKUP($B154,[4]화순!$B$6:$Z$121,24,FALSE),"")</f>
        <v/>
      </c>
      <c r="K154" s="123" t="str">
        <f>IFERROR(VLOOKUP($B154,[4]화순!$B$6:$Z$121,25,FALSE),"")</f>
        <v/>
      </c>
      <c r="L154" s="55" t="str">
        <f>IFERROR(VLOOKUP($B154,[4]본사!$B$6:$Z$50,24,FALSE),"")</f>
        <v/>
      </c>
      <c r="M154" s="121" t="str">
        <f>IFERROR(VLOOKUP($B154,[4]본사!$B$6:$Z$50,25,FALSE),"")</f>
        <v/>
      </c>
      <c r="N154" s="51"/>
      <c r="O154" s="51"/>
    </row>
    <row r="155" spans="1:15" ht="14.45" hidden="1" customHeight="1">
      <c r="A155" s="226"/>
      <c r="B155" s="146"/>
      <c r="C155" s="79"/>
      <c r="D155" s="118"/>
      <c r="E155" s="149">
        <f t="shared" si="7"/>
        <v>0</v>
      </c>
      <c r="F155" s="120" t="str">
        <f>IFERROR(VLOOKUP($B155,[4]장성!$B$6:$Z$165,24,FALSE),"")</f>
        <v/>
      </c>
      <c r="G155" s="121" t="str">
        <f>IFERROR(VLOOKUP($B155,[4]장성!$B$6:$Z$165,25,FALSE),"")</f>
        <v/>
      </c>
      <c r="H155" s="120" t="str">
        <f>IFERROR(VLOOKUP($B155,[4]도계!$B$6:$Z$168,24,FALSE),"")</f>
        <v/>
      </c>
      <c r="I155" s="122" t="str">
        <f>IFERROR(VLOOKUP($B155,[4]도계!$B$6:$Z$168,25,FALSE),"")</f>
        <v/>
      </c>
      <c r="J155" s="120" t="str">
        <f>IFERROR(VLOOKUP($B155,[4]화순!$B$6:$Z$121,24,FALSE),"")</f>
        <v/>
      </c>
      <c r="K155" s="123" t="str">
        <f>IFERROR(VLOOKUP($B155,[4]화순!$B$6:$Z$121,25,FALSE),"")</f>
        <v/>
      </c>
      <c r="L155" s="55" t="str">
        <f>IFERROR(VLOOKUP($B155,[4]본사!$B$6:$Z$50,24,FALSE),"")</f>
        <v/>
      </c>
      <c r="M155" s="121" t="str">
        <f>IFERROR(VLOOKUP($B155,[4]본사!$B$6:$Z$50,25,FALSE),"")</f>
        <v/>
      </c>
      <c r="N155" s="51"/>
      <c r="O155" s="51"/>
    </row>
    <row r="156" spans="1:15" ht="14.45" hidden="1" customHeight="1">
      <c r="A156" s="226"/>
      <c r="B156" s="146"/>
      <c r="C156" s="79"/>
      <c r="D156" s="118"/>
      <c r="E156" s="149">
        <f t="shared" si="7"/>
        <v>0</v>
      </c>
      <c r="F156" s="120" t="str">
        <f>IFERROR(VLOOKUP($B156,[4]장성!$B$6:$Z$165,24,FALSE),"")</f>
        <v/>
      </c>
      <c r="G156" s="121" t="str">
        <f>IFERROR(VLOOKUP($B156,[4]장성!$B$6:$Z$165,25,FALSE),"")</f>
        <v/>
      </c>
      <c r="H156" s="120" t="str">
        <f>IFERROR(VLOOKUP($B156,[4]도계!$B$6:$Z$168,24,FALSE),"")</f>
        <v/>
      </c>
      <c r="I156" s="122" t="str">
        <f>IFERROR(VLOOKUP($B156,[4]도계!$B$6:$Z$168,25,FALSE),"")</f>
        <v/>
      </c>
      <c r="J156" s="120" t="str">
        <f>IFERROR(VLOOKUP($B156,[4]화순!$B$6:$Z$121,24,FALSE),"")</f>
        <v/>
      </c>
      <c r="K156" s="123" t="str">
        <f>IFERROR(VLOOKUP($B156,[4]화순!$B$6:$Z$121,25,FALSE),"")</f>
        <v/>
      </c>
      <c r="L156" s="59" t="str">
        <f>IFERROR(VLOOKUP($B156,[4]본사!$B$6:$Z$50,24,FALSE),"")</f>
        <v/>
      </c>
      <c r="M156" s="121" t="str">
        <f>IFERROR(VLOOKUP($B156,[4]본사!$B$6:$Z$50,25,FALSE),"")</f>
        <v/>
      </c>
      <c r="N156" s="51"/>
      <c r="O156" s="51"/>
    </row>
    <row r="157" spans="1:15" ht="14.45" hidden="1" customHeight="1">
      <c r="A157" s="226"/>
      <c r="B157" s="146"/>
      <c r="C157" s="79"/>
      <c r="D157" s="118"/>
      <c r="E157" s="149">
        <f t="shared" si="7"/>
        <v>0</v>
      </c>
      <c r="F157" s="120" t="str">
        <f>IFERROR(VLOOKUP($B157,[4]장성!$B$6:$Z$165,24,FALSE),"")</f>
        <v/>
      </c>
      <c r="G157" s="121" t="str">
        <f>IFERROR(VLOOKUP($B157,[4]장성!$B$6:$Z$165,25,FALSE),"")</f>
        <v/>
      </c>
      <c r="H157" s="120" t="str">
        <f>IFERROR(VLOOKUP($B157,[4]도계!$B$6:$Z$168,24,FALSE),"")</f>
        <v/>
      </c>
      <c r="I157" s="122" t="str">
        <f>IFERROR(VLOOKUP($B157,[4]도계!$B$6:$Z$168,25,FALSE),"")</f>
        <v/>
      </c>
      <c r="J157" s="120" t="str">
        <f>IFERROR(VLOOKUP($B157,[4]화순!$B$6:$Z$121,24,FALSE),"")</f>
        <v/>
      </c>
      <c r="K157" s="123" t="str">
        <f>IFERROR(VLOOKUP($B157,[4]화순!$B$6:$Z$121,25,FALSE),"")</f>
        <v/>
      </c>
      <c r="L157" s="59" t="str">
        <f>IFERROR(VLOOKUP($B157,[4]본사!$B$6:$Z$50,24,FALSE),"")</f>
        <v/>
      </c>
      <c r="M157" s="121" t="str">
        <f>IFERROR(VLOOKUP($B157,[4]본사!$B$6:$Z$50,25,FALSE),"")</f>
        <v/>
      </c>
      <c r="N157" s="51"/>
      <c r="O157" s="51"/>
    </row>
    <row r="158" spans="1:15" ht="14.45" hidden="1" customHeight="1">
      <c r="A158" s="226"/>
      <c r="B158" s="146"/>
      <c r="C158" s="79"/>
      <c r="D158" s="157"/>
      <c r="E158" s="149">
        <f t="shared" ref="D158:E228" si="8">SUM(G158,I158,K158,M158)</f>
        <v>0</v>
      </c>
      <c r="F158" s="158" t="str">
        <f>IFERROR(VLOOKUP($B158,[4]장성!$B$6:$Z$165,24,FALSE),"")</f>
        <v/>
      </c>
      <c r="G158" s="121" t="str">
        <f>IFERROR(VLOOKUP($B158,[4]장성!$B$6:$Z$165,25,FALSE),"")</f>
        <v/>
      </c>
      <c r="H158" s="158" t="str">
        <f>IFERROR(VLOOKUP($B158,[4]도계!$B$6:$Z$168,24,FALSE),"")</f>
        <v/>
      </c>
      <c r="I158" s="122" t="str">
        <f>IFERROR(VLOOKUP($B158,[4]도계!$B$6:$Z$168,25,FALSE),"")</f>
        <v/>
      </c>
      <c r="J158" s="158" t="str">
        <f>IFERROR(VLOOKUP($B158,[4]화순!$B$6:$Z$121,24,FALSE),"")</f>
        <v/>
      </c>
      <c r="K158" s="123" t="str">
        <f>IFERROR(VLOOKUP($B158,[4]화순!$B$6:$Z$121,25,FALSE),"")</f>
        <v/>
      </c>
      <c r="L158" s="59" t="str">
        <f>IFERROR(VLOOKUP($B158,[4]본사!$B$6:$Z$50,24,FALSE),"")</f>
        <v/>
      </c>
      <c r="M158" s="121" t="str">
        <f>IFERROR(VLOOKUP($B158,[4]본사!$B$6:$Z$50,25,FALSE),"")</f>
        <v/>
      </c>
      <c r="N158" s="51"/>
      <c r="O158" s="51"/>
    </row>
    <row r="159" spans="1:15" ht="14.45" hidden="1" customHeight="1">
      <c r="A159" s="226"/>
      <c r="B159" s="146"/>
      <c r="C159" s="79"/>
      <c r="D159" s="118"/>
      <c r="E159" s="149">
        <f t="shared" si="8"/>
        <v>0</v>
      </c>
      <c r="F159" s="120" t="str">
        <f>IFERROR(VLOOKUP($B159,[4]장성!$B$6:$Z$165,24,FALSE),"")</f>
        <v/>
      </c>
      <c r="G159" s="121" t="str">
        <f>IFERROR(VLOOKUP($B159,[4]장성!$B$6:$Z$165,25,FALSE),"")</f>
        <v/>
      </c>
      <c r="H159" s="120" t="str">
        <f>IFERROR(VLOOKUP($B159,[4]도계!$B$6:$Z$168,24,FALSE),"")</f>
        <v/>
      </c>
      <c r="I159" s="122" t="str">
        <f>IFERROR(VLOOKUP($B159,[4]도계!$B$6:$Z$168,25,FALSE),"")</f>
        <v/>
      </c>
      <c r="J159" s="120" t="str">
        <f>IFERROR(VLOOKUP($B159,[4]화순!$B$6:$Z$121,24,FALSE),"")</f>
        <v/>
      </c>
      <c r="K159" s="123" t="str">
        <f>IFERROR(VLOOKUP($B159,[4]화순!$B$6:$Z$121,25,FALSE),"")</f>
        <v/>
      </c>
      <c r="L159" s="59" t="str">
        <f>IFERROR(VLOOKUP($B159,[4]본사!$B$6:$Z$50,24,FALSE),"")</f>
        <v/>
      </c>
      <c r="M159" s="121" t="str">
        <f>IFERROR(VLOOKUP($B159,[4]본사!$B$6:$Z$50,25,FALSE),"")</f>
        <v/>
      </c>
      <c r="N159" s="51"/>
      <c r="O159" s="51"/>
    </row>
    <row r="160" spans="1:15" ht="14.45" hidden="1" customHeight="1">
      <c r="A160" s="226"/>
      <c r="B160" s="146"/>
      <c r="C160" s="79"/>
      <c r="D160" s="118"/>
      <c r="E160" s="149">
        <f t="shared" si="8"/>
        <v>0</v>
      </c>
      <c r="F160" s="120" t="str">
        <f>IFERROR(VLOOKUP($B160,[4]장성!$B$6:$Z$165,24,FALSE),"")</f>
        <v/>
      </c>
      <c r="G160" s="121" t="str">
        <f>IFERROR(VLOOKUP($B160,[4]장성!$B$6:$Z$165,25,FALSE),"")</f>
        <v/>
      </c>
      <c r="H160" s="120" t="str">
        <f>IFERROR(VLOOKUP($B160,[4]도계!$B$6:$Z$168,24,FALSE),"")</f>
        <v/>
      </c>
      <c r="I160" s="122" t="str">
        <f>IFERROR(VLOOKUP($B160,[4]도계!$B$6:$Z$168,25,FALSE),"")</f>
        <v/>
      </c>
      <c r="J160" s="120" t="str">
        <f>IFERROR(VLOOKUP($B160,[4]화순!$B$6:$Z$121,24,FALSE),"")</f>
        <v/>
      </c>
      <c r="K160" s="123" t="str">
        <f>IFERROR(VLOOKUP($B160,[4]화순!$B$6:$Z$121,25,FALSE),"")</f>
        <v/>
      </c>
      <c r="L160" s="59" t="str">
        <f>IFERROR(VLOOKUP($B160,[4]본사!$B$6:$Z$50,24,FALSE),"")</f>
        <v/>
      </c>
      <c r="M160" s="121" t="str">
        <f>IFERROR(VLOOKUP($B160,[4]본사!$B$6:$Z$50,25,FALSE),"")</f>
        <v/>
      </c>
      <c r="N160" s="51"/>
      <c r="O160" s="51"/>
    </row>
    <row r="161" spans="1:15" ht="14.45" hidden="1" customHeight="1">
      <c r="A161" s="226"/>
      <c r="B161" s="146"/>
      <c r="C161" s="79"/>
      <c r="D161" s="118"/>
      <c r="E161" s="149">
        <f t="shared" si="8"/>
        <v>0</v>
      </c>
      <c r="F161" s="120" t="str">
        <f>IFERROR(VLOOKUP($B161,[4]장성!$B$6:$Z$165,24,FALSE),"")</f>
        <v/>
      </c>
      <c r="G161" s="121" t="str">
        <f>IFERROR(VLOOKUP($B161,[4]장성!$B$6:$Z$165,25,FALSE),"")</f>
        <v/>
      </c>
      <c r="H161" s="120" t="str">
        <f>IFERROR(VLOOKUP($B161,[4]도계!$B$6:$Z$168,24,FALSE),"")</f>
        <v/>
      </c>
      <c r="I161" s="122" t="str">
        <f>IFERROR(VLOOKUP($B161,[4]도계!$B$6:$Z$168,25,FALSE),"")</f>
        <v/>
      </c>
      <c r="J161" s="120" t="str">
        <f>IFERROR(VLOOKUP($B161,[4]화순!$B$6:$Z$121,24,FALSE),"")</f>
        <v/>
      </c>
      <c r="K161" s="123" t="str">
        <f>IFERROR(VLOOKUP($B161,[4]화순!$B$6:$Z$121,25,FALSE),"")</f>
        <v/>
      </c>
      <c r="L161" s="59" t="str">
        <f>IFERROR(VLOOKUP($B161,[4]본사!$B$6:$Z$50,24,FALSE),"")</f>
        <v/>
      </c>
      <c r="M161" s="121" t="str">
        <f>IFERROR(VLOOKUP($B161,[4]본사!$B$6:$Z$50,25,FALSE),"")</f>
        <v/>
      </c>
      <c r="N161" s="51"/>
      <c r="O161" s="51"/>
    </row>
    <row r="162" spans="1:15" ht="14.45" hidden="1" customHeight="1">
      <c r="A162" s="226"/>
      <c r="B162" s="159"/>
      <c r="C162" s="79"/>
      <c r="D162" s="118"/>
      <c r="E162" s="149">
        <f t="shared" si="8"/>
        <v>0</v>
      </c>
      <c r="F162" s="120" t="str">
        <f>IFERROR(VLOOKUP($B162,[4]장성!$B$6:$Z$165,24,FALSE),"")</f>
        <v/>
      </c>
      <c r="G162" s="121" t="str">
        <f>IFERROR(VLOOKUP($B162,[4]장성!$B$6:$Z$165,25,FALSE),"")</f>
        <v/>
      </c>
      <c r="H162" s="120" t="str">
        <f>IFERROR(VLOOKUP($B162,[4]도계!$B$6:$Z$168,24,FALSE),"")</f>
        <v/>
      </c>
      <c r="I162" s="122" t="str">
        <f>IFERROR(VLOOKUP($B162,[4]도계!$B$6:$Z$168,25,FALSE),"")</f>
        <v/>
      </c>
      <c r="J162" s="120" t="str">
        <f>IFERROR(VLOOKUP($B162,[4]화순!$B$6:$Z$121,24,FALSE),"")</f>
        <v/>
      </c>
      <c r="K162" s="123" t="str">
        <f>IFERROR(VLOOKUP($B162,[4]화순!$B$6:$Z$121,25,FALSE),"")</f>
        <v/>
      </c>
      <c r="L162" s="59" t="str">
        <f>IFERROR(VLOOKUP($B162,[4]본사!$B$6:$Z$50,24,FALSE),"")</f>
        <v/>
      </c>
      <c r="M162" s="121" t="str">
        <f>IFERROR(VLOOKUP($B162,[4]본사!$B$6:$Z$50,25,FALSE),"")</f>
        <v/>
      </c>
      <c r="N162" s="51"/>
      <c r="O162" s="51"/>
    </row>
    <row r="163" spans="1:15" ht="14.45" hidden="1" customHeight="1">
      <c r="A163" s="226"/>
      <c r="B163" s="146"/>
      <c r="C163" s="79"/>
      <c r="D163" s="118"/>
      <c r="E163" s="149">
        <f t="shared" si="8"/>
        <v>0</v>
      </c>
      <c r="F163" s="120" t="str">
        <f>IFERROR(VLOOKUP($B163,[4]장성!$B$6:$Z$165,24,FALSE),"")</f>
        <v/>
      </c>
      <c r="G163" s="121" t="str">
        <f>IFERROR(VLOOKUP($B163,[4]장성!$B$6:$Z$165,25,FALSE),"")</f>
        <v/>
      </c>
      <c r="H163" s="120" t="str">
        <f>IFERROR(VLOOKUP($B163,[4]도계!$B$6:$Z$168,24,FALSE),"")</f>
        <v/>
      </c>
      <c r="I163" s="122" t="str">
        <f>IFERROR(VLOOKUP($B163,[4]도계!$B$6:$Z$168,25,FALSE),"")</f>
        <v/>
      </c>
      <c r="J163" s="120" t="str">
        <f>IFERROR(VLOOKUP($B163,[4]화순!$B$6:$Z$121,24,FALSE),"")</f>
        <v/>
      </c>
      <c r="K163" s="123" t="str">
        <f>IFERROR(VLOOKUP($B163,[4]화순!$B$6:$Z$121,25,FALSE),"")</f>
        <v/>
      </c>
      <c r="L163" s="59" t="str">
        <f>IFERROR(VLOOKUP($B163,[4]본사!$B$6:$Z$50,24,FALSE),"")</f>
        <v/>
      </c>
      <c r="M163" s="121" t="str">
        <f>IFERROR(VLOOKUP($B163,[4]본사!$B$6:$Z$50,25,FALSE),"")</f>
        <v/>
      </c>
      <c r="N163" s="51"/>
      <c r="O163" s="51"/>
    </row>
    <row r="164" spans="1:15" ht="14.45" hidden="1" customHeight="1">
      <c r="A164" s="226"/>
      <c r="B164" s="146"/>
      <c r="C164" s="79"/>
      <c r="D164" s="156"/>
      <c r="E164" s="149">
        <f t="shared" si="8"/>
        <v>0</v>
      </c>
      <c r="F164" s="139" t="str">
        <f>IFERROR(VLOOKUP($B164,[4]장성!$B$6:$Z$165,24,FALSE),"")</f>
        <v/>
      </c>
      <c r="G164" s="121" t="str">
        <f>IFERROR(VLOOKUP($B164,[4]장성!$B$6:$Z$165,25,FALSE),"")</f>
        <v/>
      </c>
      <c r="H164" s="139" t="str">
        <f>IFERROR(VLOOKUP($B164,[4]도계!$B$6:$Z$168,24,FALSE),"")</f>
        <v/>
      </c>
      <c r="I164" s="122" t="str">
        <f>IFERROR(VLOOKUP($B164,[4]도계!$B$6:$Z$168,25,FALSE),"")</f>
        <v/>
      </c>
      <c r="J164" s="139" t="str">
        <f>IFERROR(VLOOKUP($B164,[4]화순!$B$6:$Z$121,24,FALSE),"")</f>
        <v/>
      </c>
      <c r="K164" s="123" t="str">
        <f>IFERROR(VLOOKUP($B164,[4]화순!$B$6:$Z$121,25,FALSE),"")</f>
        <v/>
      </c>
      <c r="L164" s="139" t="str">
        <f>IFERROR(VLOOKUP($B164,[4]본사!$B$6:$Z$50,24,FALSE),"")</f>
        <v/>
      </c>
      <c r="M164" s="121" t="str">
        <f>IFERROR(VLOOKUP($B164,[4]본사!$B$6:$Z$50,25,FALSE),"")</f>
        <v/>
      </c>
      <c r="N164" s="51"/>
      <c r="O164" s="51"/>
    </row>
    <row r="165" spans="1:15" ht="14.45" hidden="1" customHeight="1">
      <c r="A165" s="226"/>
      <c r="B165" s="146"/>
      <c r="C165" s="79"/>
      <c r="D165" s="118"/>
      <c r="E165" s="149">
        <f t="shared" si="8"/>
        <v>0</v>
      </c>
      <c r="F165" s="120" t="str">
        <f>IFERROR(VLOOKUP($B165,[4]장성!$B$6:$Z$165,24,FALSE),"")</f>
        <v/>
      </c>
      <c r="G165" s="121" t="str">
        <f>IFERROR(VLOOKUP($B165,[4]장성!$B$6:$Z$165,25,FALSE),"")</f>
        <v/>
      </c>
      <c r="H165" s="120" t="str">
        <f>IFERROR(VLOOKUP($B165,[4]도계!$B$6:$Z$168,24,FALSE),"")</f>
        <v/>
      </c>
      <c r="I165" s="122" t="str">
        <f>IFERROR(VLOOKUP($B165,[4]도계!$B$6:$Z$168,25,FALSE),"")</f>
        <v/>
      </c>
      <c r="J165" s="120" t="str">
        <f>IFERROR(VLOOKUP($B165,[4]화순!$B$6:$Z$121,24,FALSE),"")</f>
        <v/>
      </c>
      <c r="K165" s="123" t="str">
        <f>IFERROR(VLOOKUP($B165,[4]화순!$B$6:$Z$121,25,FALSE),"")</f>
        <v/>
      </c>
      <c r="L165" s="59" t="str">
        <f>IFERROR(VLOOKUP($B165,[4]본사!$B$6:$Z$50,24,FALSE),"")</f>
        <v/>
      </c>
      <c r="M165" s="121" t="str">
        <f>IFERROR(VLOOKUP($B165,[4]본사!$B$6:$Z$50,25,FALSE),"")</f>
        <v/>
      </c>
      <c r="N165" s="51"/>
      <c r="O165" s="51"/>
    </row>
    <row r="166" spans="1:15" ht="14.45" hidden="1" customHeight="1">
      <c r="A166" s="226"/>
      <c r="B166" s="146"/>
      <c r="C166" s="127"/>
      <c r="D166" s="118"/>
      <c r="E166" s="149">
        <f t="shared" si="8"/>
        <v>0</v>
      </c>
      <c r="F166" s="120" t="str">
        <f>IFERROR(VLOOKUP($B166,[4]장성!$B$6:$Z$165,24,FALSE),"")</f>
        <v/>
      </c>
      <c r="G166" s="121" t="str">
        <f>IFERROR(VLOOKUP($B166,[4]장성!$B$6:$Z$165,25,FALSE),"")</f>
        <v/>
      </c>
      <c r="H166" s="120" t="str">
        <f>IFERROR(VLOOKUP($B166,[4]도계!$B$6:$Z$168,24,FALSE),"")</f>
        <v/>
      </c>
      <c r="I166" s="122" t="str">
        <f>IFERROR(VLOOKUP($B166,[4]도계!$B$6:$Z$168,25,FALSE),"")</f>
        <v/>
      </c>
      <c r="J166" s="120" t="str">
        <f>IFERROR(VLOOKUP($B166,[4]화순!$B$6:$Z$121,24,FALSE),"")</f>
        <v/>
      </c>
      <c r="K166" s="123" t="str">
        <f>IFERROR(VLOOKUP($B166,[4]화순!$B$6:$Z$121,25,FALSE),"")</f>
        <v/>
      </c>
      <c r="L166" s="59" t="str">
        <f>IFERROR(VLOOKUP($B166,[4]본사!$B$6:$Z$50,24,FALSE),"")</f>
        <v/>
      </c>
      <c r="M166" s="121" t="str">
        <f>IFERROR(VLOOKUP($B166,[4]본사!$B$6:$Z$50,25,FALSE),"")</f>
        <v/>
      </c>
      <c r="N166" s="51"/>
      <c r="O166" s="51"/>
    </row>
    <row r="167" spans="1:15" ht="14.45" hidden="1" customHeight="1">
      <c r="A167" s="226"/>
      <c r="B167" s="159"/>
      <c r="C167" s="79"/>
      <c r="D167" s="118"/>
      <c r="E167" s="149">
        <f t="shared" si="8"/>
        <v>0</v>
      </c>
      <c r="F167" s="120" t="str">
        <f>IFERROR(VLOOKUP($B167,[4]장성!$B$6:$Z$165,24,FALSE),"")</f>
        <v/>
      </c>
      <c r="G167" s="121" t="str">
        <f>IFERROR(VLOOKUP($B167,[4]장성!$B$6:$Z$165,25,FALSE),"")</f>
        <v/>
      </c>
      <c r="H167" s="120" t="str">
        <f>IFERROR(VLOOKUP($B167,[4]도계!$B$6:$Z$168,24,FALSE),"")</f>
        <v/>
      </c>
      <c r="I167" s="122" t="str">
        <f>IFERROR(VLOOKUP($B167,[4]도계!$B$6:$Z$168,25,FALSE),"")</f>
        <v/>
      </c>
      <c r="J167" s="120" t="str">
        <f>IFERROR(VLOOKUP($B167,[4]화순!$B$6:$Z$121,24,FALSE),"")</f>
        <v/>
      </c>
      <c r="K167" s="123" t="str">
        <f>IFERROR(VLOOKUP($B167,[4]화순!$B$6:$Z$121,25,FALSE),"")</f>
        <v/>
      </c>
      <c r="L167" s="59" t="str">
        <f>IFERROR(VLOOKUP($B167,[4]본사!$B$6:$Z$50,24,FALSE),"")</f>
        <v/>
      </c>
      <c r="M167" s="121" t="str">
        <f>IFERROR(VLOOKUP($B167,[4]본사!$B$6:$Z$50,25,FALSE),"")</f>
        <v/>
      </c>
      <c r="N167" s="51"/>
      <c r="O167" s="51"/>
    </row>
    <row r="168" spans="1:15" ht="14.45" hidden="1" customHeight="1">
      <c r="A168" s="226"/>
      <c r="B168" s="146"/>
      <c r="C168" s="79"/>
      <c r="D168" s="118"/>
      <c r="E168" s="149">
        <f t="shared" si="8"/>
        <v>0</v>
      </c>
      <c r="F168" s="120" t="str">
        <f>IFERROR(VLOOKUP($B168,[4]장성!$B$6:$Z$165,24,FALSE),"")</f>
        <v/>
      </c>
      <c r="G168" s="121" t="str">
        <f>IFERROR(VLOOKUP($B168,[4]장성!$B$6:$Z$165,25,FALSE),"")</f>
        <v/>
      </c>
      <c r="H168" s="120" t="str">
        <f>IFERROR(VLOOKUP($B168,[4]도계!$B$6:$Z$168,24,FALSE),"")</f>
        <v/>
      </c>
      <c r="I168" s="122" t="str">
        <f>IFERROR(VLOOKUP($B168,[4]도계!$B$6:$Z$168,25,FALSE),"")</f>
        <v/>
      </c>
      <c r="J168" s="120" t="str">
        <f>IFERROR(VLOOKUP($B168,[4]화순!$B$6:$Z$121,24,FALSE),"")</f>
        <v/>
      </c>
      <c r="K168" s="123" t="str">
        <f>IFERROR(VLOOKUP($B168,[4]화순!$B$6:$Z$121,25,FALSE),"")</f>
        <v/>
      </c>
      <c r="L168" s="59" t="str">
        <f>IFERROR(VLOOKUP($B168,[4]본사!$B$6:$Z$50,24,FALSE),"")</f>
        <v/>
      </c>
      <c r="M168" s="121" t="str">
        <f>IFERROR(VLOOKUP($B168,[4]본사!$B$6:$Z$50,25,FALSE),"")</f>
        <v/>
      </c>
      <c r="N168" s="51"/>
      <c r="O168" s="51"/>
    </row>
    <row r="169" spans="1:15" ht="14.45" hidden="1" customHeight="1">
      <c r="A169" s="226"/>
      <c r="B169" s="52"/>
      <c r="C169" s="79"/>
      <c r="D169" s="115"/>
      <c r="E169" s="81">
        <f t="shared" si="8"/>
        <v>0</v>
      </c>
      <c r="F169" s="55" t="str">
        <f>IFERROR(VLOOKUP($B169,[4]장성!$B$6:$Z$165,24,FALSE),"")</f>
        <v/>
      </c>
      <c r="G169" s="56" t="str">
        <f>IFERROR(VLOOKUP($B169,[4]장성!$B$6:$Z$165,25,FALSE),"")</f>
        <v/>
      </c>
      <c r="H169" s="55" t="str">
        <f>IFERROR(VLOOKUP($B169,[4]도계!$B$6:$Z$168,24,FALSE),"")</f>
        <v/>
      </c>
      <c r="I169" s="57" t="str">
        <f>IFERROR(VLOOKUP($B169,[4]도계!$B$6:$Z$168,25,FALSE),"")</f>
        <v/>
      </c>
      <c r="J169" s="55" t="str">
        <f>IFERROR(VLOOKUP($B169,[4]화순!$B$6:$Z$121,24,FALSE),"")</f>
        <v/>
      </c>
      <c r="K169" s="58" t="str">
        <f>IFERROR(VLOOKUP($B169,[4]화순!$B$6:$Z$121,25,FALSE),"")</f>
        <v/>
      </c>
      <c r="L169" s="59" t="str">
        <f>IFERROR(VLOOKUP($B169,[4]본사!$B$6:$Z$50,24,FALSE),"")</f>
        <v/>
      </c>
      <c r="M169" s="56" t="str">
        <f>IFERROR(VLOOKUP($B169,[4]본사!$B$6:$Z$50,25,FALSE),"")</f>
        <v/>
      </c>
      <c r="N169" s="51"/>
      <c r="O169" s="51"/>
    </row>
    <row r="170" spans="1:15" ht="14.45" hidden="1" customHeight="1">
      <c r="A170" s="226"/>
      <c r="B170" s="52"/>
      <c r="C170" s="79"/>
      <c r="D170" s="115"/>
      <c r="E170" s="81">
        <f t="shared" si="8"/>
        <v>0</v>
      </c>
      <c r="F170" s="55" t="str">
        <f>IFERROR(VLOOKUP($B170,[4]장성!$B$6:$Z$165,24,FALSE),"")</f>
        <v/>
      </c>
      <c r="G170" s="56" t="str">
        <f>IFERROR(VLOOKUP($B170,[4]장성!$B$6:$Z$165,25,FALSE),"")</f>
        <v/>
      </c>
      <c r="H170" s="55" t="str">
        <f>IFERROR(VLOOKUP($B170,[4]도계!$B$6:$Z$168,24,FALSE),"")</f>
        <v/>
      </c>
      <c r="I170" s="57" t="str">
        <f>IFERROR(VLOOKUP($B170,[4]도계!$B$6:$Z$168,25,FALSE),"")</f>
        <v/>
      </c>
      <c r="J170" s="55" t="str">
        <f>IFERROR(VLOOKUP($B170,[4]화순!$B$6:$Z$121,24,FALSE),"")</f>
        <v/>
      </c>
      <c r="K170" s="58" t="str">
        <f>IFERROR(VLOOKUP($B170,[4]화순!$B$6:$Z$121,25,FALSE),"")</f>
        <v/>
      </c>
      <c r="L170" s="59" t="str">
        <f>IFERROR(VLOOKUP($B170,[4]본사!$B$6:$Z$50,24,FALSE),"")</f>
        <v/>
      </c>
      <c r="M170" s="56" t="str">
        <f>IFERROR(VLOOKUP($B170,[4]본사!$B$6:$Z$50,25,FALSE),"")</f>
        <v/>
      </c>
      <c r="N170" s="51"/>
      <c r="O170" s="51"/>
    </row>
    <row r="171" spans="1:15" ht="14.45" hidden="1" customHeight="1">
      <c r="A171" s="226"/>
      <c r="B171" s="141"/>
      <c r="C171" s="79"/>
      <c r="D171" s="115"/>
      <c r="E171" s="81">
        <f t="shared" si="8"/>
        <v>0</v>
      </c>
      <c r="F171" s="55" t="str">
        <f>IFERROR(VLOOKUP($B171,[4]장성!$B$6:$Z$165,24,FALSE),"")</f>
        <v/>
      </c>
      <c r="G171" s="56" t="str">
        <f>IFERROR(VLOOKUP($B171,[4]장성!$B$6:$Z$165,25,FALSE),"")</f>
        <v/>
      </c>
      <c r="H171" s="55" t="str">
        <f>IFERROR(VLOOKUP($B171,[4]도계!$B$6:$Z$168,24,FALSE),"")</f>
        <v/>
      </c>
      <c r="I171" s="57" t="str">
        <f>IFERROR(VLOOKUP($B171,[4]도계!$B$6:$Z$168,25,FALSE),"")</f>
        <v/>
      </c>
      <c r="J171" s="55" t="str">
        <f>IFERROR(VLOOKUP($B171,[4]화순!$B$6:$Z$121,24,FALSE),"")</f>
        <v/>
      </c>
      <c r="K171" s="58" t="str">
        <f>IFERROR(VLOOKUP($B171,[4]화순!$B$6:$Z$121,25,FALSE),"")</f>
        <v/>
      </c>
      <c r="L171" s="59" t="str">
        <f>IFERROR(VLOOKUP($B171,[4]본사!$B$6:$Z$50,24,FALSE),"")</f>
        <v/>
      </c>
      <c r="M171" s="56" t="str">
        <f>IFERROR(VLOOKUP($B171,[4]본사!$B$6:$Z$50,25,FALSE),"")</f>
        <v/>
      </c>
      <c r="N171" s="51"/>
      <c r="O171" s="51"/>
    </row>
    <row r="172" spans="1:15" ht="14.45" hidden="1" customHeight="1">
      <c r="A172" s="226"/>
      <c r="B172" s="146"/>
      <c r="C172" s="117"/>
      <c r="D172" s="157"/>
      <c r="E172" s="149">
        <f t="shared" si="8"/>
        <v>0</v>
      </c>
      <c r="F172" s="158" t="str">
        <f>IFERROR(VLOOKUP($B172,[4]장성!$B$6:$Z$165,24,FALSE),"")</f>
        <v/>
      </c>
      <c r="G172" s="121" t="str">
        <f>IFERROR(VLOOKUP($B172,[4]장성!$B$6:$Z$165,25,FALSE),"")</f>
        <v/>
      </c>
      <c r="H172" s="158" t="str">
        <f>IFERROR(VLOOKUP($B172,[4]도계!$B$6:$Z$168,24,FALSE),"")</f>
        <v/>
      </c>
      <c r="I172" s="122" t="str">
        <f>IFERROR(VLOOKUP($B172,[4]도계!$B$6:$Z$168,25,FALSE),"")</f>
        <v/>
      </c>
      <c r="J172" s="158" t="str">
        <f>IFERROR(VLOOKUP($B172,[4]화순!$B$6:$Z$121,24,FALSE),"")</f>
        <v/>
      </c>
      <c r="K172" s="123" t="str">
        <f>IFERROR(VLOOKUP($B172,[4]화순!$B$6:$Z$121,25,FALSE),"")</f>
        <v/>
      </c>
      <c r="L172" s="158" t="str">
        <f>IFERROR(VLOOKUP($B172,[4]본사!$B$6:$Z$50,24,FALSE),"")</f>
        <v/>
      </c>
      <c r="M172" s="121" t="str">
        <f>IFERROR(VLOOKUP($B172,[4]본사!$B$6:$Z$50,25,FALSE),"")</f>
        <v/>
      </c>
      <c r="N172" s="51"/>
      <c r="O172" s="51"/>
    </row>
    <row r="173" spans="1:15" ht="14.45" hidden="1" customHeight="1">
      <c r="A173" s="226"/>
      <c r="B173" s="52"/>
      <c r="C173" s="79"/>
      <c r="D173" s="115"/>
      <c r="E173" s="81">
        <f t="shared" si="8"/>
        <v>0</v>
      </c>
      <c r="F173" s="55" t="str">
        <f>IFERROR(VLOOKUP($B173,[4]장성!$B$6:$Z$165,24,FALSE),"")</f>
        <v/>
      </c>
      <c r="G173" s="56" t="str">
        <f>IFERROR(VLOOKUP($B173,[4]장성!$B$6:$Z$165,25,FALSE),"")</f>
        <v/>
      </c>
      <c r="H173" s="55" t="str">
        <f>IFERROR(VLOOKUP($B173,[4]도계!$B$6:$Z$168,24,FALSE),"")</f>
        <v/>
      </c>
      <c r="I173" s="57" t="str">
        <f>IFERROR(VLOOKUP($B173,[4]도계!$B$6:$Z$168,25,FALSE),"")</f>
        <v/>
      </c>
      <c r="J173" s="55" t="str">
        <f>IFERROR(VLOOKUP($B173,[4]화순!$B$6:$Z$121,24,FALSE),"")</f>
        <v/>
      </c>
      <c r="K173" s="58" t="str">
        <f>IFERROR(VLOOKUP($B173,[4]화순!$B$6:$Z$121,25,FALSE),"")</f>
        <v/>
      </c>
      <c r="L173" s="59" t="str">
        <f>IFERROR(VLOOKUP($B173,[4]본사!$B$6:$Z$50,24,FALSE),"")</f>
        <v/>
      </c>
      <c r="M173" s="56" t="str">
        <f>IFERROR(VLOOKUP($B173,[4]본사!$B$6:$Z$50,25,FALSE),"")</f>
        <v/>
      </c>
      <c r="N173" s="51"/>
      <c r="O173" s="51"/>
    </row>
    <row r="174" spans="1:15" ht="14.45" hidden="1" customHeight="1">
      <c r="A174" s="226"/>
      <c r="B174" s="155"/>
      <c r="C174" s="79"/>
      <c r="D174" s="156"/>
      <c r="E174" s="81">
        <f t="shared" si="8"/>
        <v>0</v>
      </c>
      <c r="F174" s="139" t="str">
        <f>IFERROR(VLOOKUP($B174,[4]장성!$B$6:$Z$165,24,FALSE),"")</f>
        <v/>
      </c>
      <c r="G174" s="56" t="str">
        <f>IFERROR(VLOOKUP($B174,[4]장성!$B$6:$Z$165,25,FALSE),"")</f>
        <v/>
      </c>
      <c r="H174" s="139" t="str">
        <f>IFERROR(VLOOKUP($B174,[4]도계!$B$6:$Z$168,24,FALSE),"")</f>
        <v/>
      </c>
      <c r="I174" s="57" t="str">
        <f>IFERROR(VLOOKUP($B174,[4]도계!$B$6:$Z$168,25,FALSE),"")</f>
        <v/>
      </c>
      <c r="J174" s="139" t="str">
        <f>IFERROR(VLOOKUP($B174,[4]화순!$B$6:$Z$121,24,FALSE),"")</f>
        <v/>
      </c>
      <c r="K174" s="58" t="str">
        <f>IFERROR(VLOOKUP($B174,[4]화순!$B$6:$Z$121,25,FALSE),"")</f>
        <v/>
      </c>
      <c r="L174" s="59" t="str">
        <f>IFERROR(VLOOKUP($B174,[4]본사!$B$6:$Z$50,24,FALSE),"")</f>
        <v/>
      </c>
      <c r="M174" s="56" t="str">
        <f>IFERROR(VLOOKUP($B174,[4]본사!$B$6:$Z$50,25,FALSE),"")</f>
        <v/>
      </c>
      <c r="N174" s="51"/>
      <c r="O174" s="51"/>
    </row>
    <row r="175" spans="1:15" ht="14.45" hidden="1" customHeight="1">
      <c r="A175" s="226"/>
      <c r="B175" s="52"/>
      <c r="C175" s="79"/>
      <c r="D175" s="115"/>
      <c r="E175" s="81">
        <f t="shared" si="8"/>
        <v>0</v>
      </c>
      <c r="F175" s="55" t="str">
        <f>IFERROR(VLOOKUP($B175,[4]장성!$B$6:$Z$165,24,FALSE),"")</f>
        <v/>
      </c>
      <c r="G175" s="56" t="str">
        <f>IFERROR(VLOOKUP($B175,[4]장성!$B$6:$Z$165,25,FALSE),"")</f>
        <v/>
      </c>
      <c r="H175" s="55" t="str">
        <f>IFERROR(VLOOKUP($B175,[4]도계!$B$6:$Z$168,24,FALSE),"")</f>
        <v/>
      </c>
      <c r="I175" s="57" t="str">
        <f>IFERROR(VLOOKUP($B175,[4]도계!$B$6:$Z$168,25,FALSE),"")</f>
        <v/>
      </c>
      <c r="J175" s="55" t="str">
        <f>IFERROR(VLOOKUP($B175,[4]화순!$B$6:$Z$121,24,FALSE),"")</f>
        <v/>
      </c>
      <c r="K175" s="58" t="str">
        <f>IFERROR(VLOOKUP($B175,[4]화순!$B$6:$Z$121,25,FALSE),"")</f>
        <v/>
      </c>
      <c r="L175" s="59" t="str">
        <f>IFERROR(VLOOKUP($B175,[4]본사!$B$6:$Z$50,24,FALSE),"")</f>
        <v/>
      </c>
      <c r="M175" s="56" t="str">
        <f>IFERROR(VLOOKUP($B175,[4]본사!$B$6:$Z$50,25,FALSE),"")</f>
        <v/>
      </c>
      <c r="N175" s="51"/>
      <c r="O175" s="51"/>
    </row>
    <row r="176" spans="1:15" s="33" customFormat="1" ht="14.45" hidden="1" customHeight="1">
      <c r="A176" s="226"/>
      <c r="B176" s="146"/>
      <c r="C176" s="79"/>
      <c r="D176" s="118"/>
      <c r="E176" s="149">
        <f t="shared" si="8"/>
        <v>0</v>
      </c>
      <c r="F176" s="120" t="str">
        <f>IFERROR(VLOOKUP($B176,[4]장성!$B$6:$Z$165,24,FALSE),"")</f>
        <v/>
      </c>
      <c r="G176" s="121" t="str">
        <f>IFERROR(VLOOKUP($B176,[4]장성!$B$6:$Z$165,25,FALSE),"")</f>
        <v/>
      </c>
      <c r="H176" s="120" t="str">
        <f>IFERROR(VLOOKUP($B176,[4]도계!$B$6:$Z$168,24,FALSE),"")</f>
        <v/>
      </c>
      <c r="I176" s="122" t="str">
        <f>IFERROR(VLOOKUP($B176,[4]도계!$B$6:$Z$168,25,FALSE),"")</f>
        <v/>
      </c>
      <c r="J176" s="120" t="str">
        <f>IFERROR(VLOOKUP($B176,[4]화순!$B$6:$Z$121,24,FALSE),"")</f>
        <v/>
      </c>
      <c r="K176" s="123" t="str">
        <f>IFERROR(VLOOKUP($B176,[4]화순!$B$6:$Z$121,25,FALSE),"")</f>
        <v/>
      </c>
      <c r="L176" s="59" t="str">
        <f>IFERROR(VLOOKUP($B176,[4]본사!$B$6:$Z$50,24,FALSE),"")</f>
        <v/>
      </c>
      <c r="M176" s="121" t="str">
        <f>IFERROR(VLOOKUP($B176,[4]본사!$B$6:$Z$50,25,FALSE),"")</f>
        <v/>
      </c>
      <c r="N176" s="51"/>
      <c r="O176" s="51"/>
    </row>
    <row r="177" spans="1:15" s="33" customFormat="1" ht="14.45" hidden="1" customHeight="1">
      <c r="A177" s="226"/>
      <c r="B177" s="52"/>
      <c r="C177" s="79"/>
      <c r="D177" s="115"/>
      <c r="E177" s="81">
        <f t="shared" si="8"/>
        <v>0</v>
      </c>
      <c r="F177" s="55" t="str">
        <f>IFERROR(VLOOKUP($B177,[4]장성!$B$6:$Z$165,24,FALSE),"")</f>
        <v/>
      </c>
      <c r="G177" s="56" t="str">
        <f>IFERROR(VLOOKUP($B177,[4]장성!$B$6:$Z$165,25,FALSE),"")</f>
        <v/>
      </c>
      <c r="H177" s="55" t="str">
        <f>IFERROR(VLOOKUP($B177,[4]도계!$B$6:$Z$168,24,FALSE),"")</f>
        <v/>
      </c>
      <c r="I177" s="57" t="str">
        <f>IFERROR(VLOOKUP($B177,[4]도계!$B$6:$Z$168,25,FALSE),"")</f>
        <v/>
      </c>
      <c r="J177" s="55" t="str">
        <f>IFERROR(VLOOKUP($B177,[4]화순!$B$6:$Z$121,24,FALSE),"")</f>
        <v/>
      </c>
      <c r="K177" s="58" t="str">
        <f>IFERROR(VLOOKUP($B177,[4]화순!$B$6:$Z$121,25,FALSE),"")</f>
        <v/>
      </c>
      <c r="L177" s="59" t="str">
        <f>IFERROR(VLOOKUP($B177,[4]본사!$B$6:$Z$50,24,FALSE),"")</f>
        <v/>
      </c>
      <c r="M177" s="56" t="str">
        <f>IFERROR(VLOOKUP($B177,[4]본사!$B$6:$Z$50,25,FALSE),"")</f>
        <v/>
      </c>
      <c r="N177" s="51"/>
      <c r="O177" s="51"/>
    </row>
    <row r="178" spans="1:15" s="33" customFormat="1" ht="14.45" hidden="1" customHeight="1">
      <c r="A178" s="226"/>
      <c r="B178" s="52"/>
      <c r="C178" s="79"/>
      <c r="D178" s="115"/>
      <c r="E178" s="81">
        <f t="shared" si="8"/>
        <v>0</v>
      </c>
      <c r="F178" s="55" t="str">
        <f>IFERROR(VLOOKUP($B178,[4]장성!$B$6:$Z$165,24,FALSE),"")</f>
        <v/>
      </c>
      <c r="G178" s="56" t="str">
        <f>IFERROR(VLOOKUP($B178,[4]장성!$B$6:$Z$165,25,FALSE),"")</f>
        <v/>
      </c>
      <c r="H178" s="55" t="str">
        <f>IFERROR(VLOOKUP($B178,[4]도계!$B$6:$Z$168,24,FALSE),"")</f>
        <v/>
      </c>
      <c r="I178" s="57" t="str">
        <f>IFERROR(VLOOKUP($B178,[4]도계!$B$6:$Z$168,25,FALSE),"")</f>
        <v/>
      </c>
      <c r="J178" s="55" t="str">
        <f>IFERROR(VLOOKUP($B178,[4]화순!$B$6:$Z$121,24,FALSE),"")</f>
        <v/>
      </c>
      <c r="K178" s="58" t="str">
        <f>IFERROR(VLOOKUP($B178,[4]화순!$B$6:$Z$121,25,FALSE),"")</f>
        <v/>
      </c>
      <c r="L178" s="59" t="str">
        <f>IFERROR(VLOOKUP($B178,[4]본사!$B$6:$Z$50,24,FALSE),"")</f>
        <v/>
      </c>
      <c r="M178" s="56" t="str">
        <f>IFERROR(VLOOKUP($B178,[4]본사!$B$6:$Z$50,25,FALSE),"")</f>
        <v/>
      </c>
      <c r="N178" s="51"/>
      <c r="O178" s="51"/>
    </row>
    <row r="179" spans="1:15" s="33" customFormat="1" ht="14.45" hidden="1" customHeight="1">
      <c r="A179" s="226"/>
      <c r="B179" s="52"/>
      <c r="C179" s="79"/>
      <c r="D179" s="115"/>
      <c r="E179" s="81">
        <f t="shared" si="8"/>
        <v>0</v>
      </c>
      <c r="F179" s="55" t="str">
        <f>IFERROR(VLOOKUP($B179,[4]장성!$B$6:$Z$165,24,FALSE),"")</f>
        <v/>
      </c>
      <c r="G179" s="56" t="str">
        <f>IFERROR(VLOOKUP($B179,[4]장성!$B$6:$Z$165,25,FALSE),"")</f>
        <v/>
      </c>
      <c r="H179" s="55" t="str">
        <f>IFERROR(VLOOKUP($B179,[4]도계!$B$6:$Z$168,24,FALSE),"")</f>
        <v/>
      </c>
      <c r="I179" s="57" t="str">
        <f>IFERROR(VLOOKUP($B179,[4]도계!$B$6:$Z$168,25,FALSE),"")</f>
        <v/>
      </c>
      <c r="J179" s="55" t="str">
        <f>IFERROR(VLOOKUP($B179,[4]화순!$B$6:$Z$121,24,FALSE),"")</f>
        <v/>
      </c>
      <c r="K179" s="58" t="str">
        <f>IFERROR(VLOOKUP($B179,[4]화순!$B$6:$Z$121,25,FALSE),"")</f>
        <v/>
      </c>
      <c r="L179" s="59" t="str">
        <f>IFERROR(VLOOKUP($B179,[4]본사!$B$6:$Z$50,24,FALSE),"")</f>
        <v/>
      </c>
      <c r="M179" s="56" t="str">
        <f>IFERROR(VLOOKUP($B179,[4]본사!$B$6:$Z$50,25,FALSE),"")</f>
        <v/>
      </c>
      <c r="N179" s="51"/>
      <c r="O179" s="51"/>
    </row>
    <row r="180" spans="1:15" s="33" customFormat="1" ht="14.45" hidden="1" customHeight="1">
      <c r="A180" s="226"/>
      <c r="B180" s="141"/>
      <c r="C180" s="79"/>
      <c r="D180" s="115"/>
      <c r="E180" s="81">
        <f t="shared" si="8"/>
        <v>0</v>
      </c>
      <c r="F180" s="55" t="str">
        <f>IFERROR(VLOOKUP($B180,[4]장성!$B$6:$Z$165,24,FALSE),"")</f>
        <v/>
      </c>
      <c r="G180" s="56" t="str">
        <f>IFERROR(VLOOKUP($B180,[4]장성!$B$6:$Z$165,25,FALSE),"")</f>
        <v/>
      </c>
      <c r="H180" s="55" t="str">
        <f>IFERROR(VLOOKUP($B180,[4]도계!$B$6:$Z$168,24,FALSE),"")</f>
        <v/>
      </c>
      <c r="I180" s="57" t="str">
        <f>IFERROR(VLOOKUP($B180,[4]도계!$B$6:$Z$168,25,FALSE),"")</f>
        <v/>
      </c>
      <c r="J180" s="55" t="str">
        <f>IFERROR(VLOOKUP($B180,[4]화순!$B$6:$Z$121,24,FALSE),"")</f>
        <v/>
      </c>
      <c r="K180" s="58" t="str">
        <f>IFERROR(VLOOKUP($B180,[4]화순!$B$6:$Z$121,25,FALSE),"")</f>
        <v/>
      </c>
      <c r="L180" s="59" t="str">
        <f>IFERROR(VLOOKUP($B180,[4]본사!$B$6:$Z$50,24,FALSE),"")</f>
        <v/>
      </c>
      <c r="M180" s="56" t="str">
        <f>IFERROR(VLOOKUP($B180,[4]본사!$B$6:$Z$50,25,FALSE),"")</f>
        <v/>
      </c>
      <c r="N180" s="51"/>
      <c r="O180" s="51"/>
    </row>
    <row r="181" spans="1:15" s="33" customFormat="1" ht="14.45" hidden="1" customHeight="1">
      <c r="A181" s="226"/>
      <c r="B181" s="52"/>
      <c r="C181" s="79"/>
      <c r="D181" s="156"/>
      <c r="E181" s="81">
        <f t="shared" si="8"/>
        <v>0</v>
      </c>
      <c r="F181" s="139" t="str">
        <f>IFERROR(VLOOKUP($B181,[4]장성!$B$6:$Z$165,24,FALSE),"")</f>
        <v/>
      </c>
      <c r="G181" s="56" t="str">
        <f>IFERROR(VLOOKUP($B181,[4]장성!$B$6:$Z$165,25,FALSE),"")</f>
        <v/>
      </c>
      <c r="H181" s="139" t="str">
        <f>IFERROR(VLOOKUP($B181,[4]도계!$B$6:$Z$168,24,FALSE),"")</f>
        <v/>
      </c>
      <c r="I181" s="57" t="str">
        <f>IFERROR(VLOOKUP($B181,[4]도계!$B$6:$Z$168,25,FALSE),"")</f>
        <v/>
      </c>
      <c r="J181" s="139" t="str">
        <f>IFERROR(VLOOKUP($B181,[4]화순!$B$6:$Z$121,24,FALSE),"")</f>
        <v/>
      </c>
      <c r="K181" s="58" t="str">
        <f>IFERROR(VLOOKUP($B181,[4]화순!$B$6:$Z$121,25,FALSE),"")</f>
        <v/>
      </c>
      <c r="L181" s="59" t="str">
        <f>IFERROR(VLOOKUP($B181,[4]본사!$B$6:$Z$50,24,FALSE),"")</f>
        <v/>
      </c>
      <c r="M181" s="56" t="str">
        <f>IFERROR(VLOOKUP($B181,[4]본사!$B$6:$Z$50,25,FALSE),"")</f>
        <v/>
      </c>
      <c r="N181" s="51"/>
      <c r="O181" s="51"/>
    </row>
    <row r="182" spans="1:15" s="33" customFormat="1" ht="14.45" hidden="1" customHeight="1">
      <c r="A182" s="226"/>
      <c r="B182" s="141"/>
      <c r="C182" s="79"/>
      <c r="D182" s="115"/>
      <c r="E182" s="81">
        <f t="shared" si="8"/>
        <v>0</v>
      </c>
      <c r="F182" s="55" t="str">
        <f>IFERROR(VLOOKUP($B182,[4]장성!$B$6:$Z$165,24,FALSE),"")</f>
        <v/>
      </c>
      <c r="G182" s="56" t="str">
        <f>IFERROR(VLOOKUP($B182,[4]장성!$B$6:$Z$165,25,FALSE),"")</f>
        <v/>
      </c>
      <c r="H182" s="55" t="str">
        <f>IFERROR(VLOOKUP($B182,[4]도계!$B$6:$Z$168,24,FALSE),"")</f>
        <v/>
      </c>
      <c r="I182" s="57" t="str">
        <f>IFERROR(VLOOKUP($B182,[4]도계!$B$6:$Z$168,25,FALSE),"")</f>
        <v/>
      </c>
      <c r="J182" s="55" t="str">
        <f>IFERROR(VLOOKUP($B182,[4]화순!$B$6:$Z$121,24,FALSE),"")</f>
        <v/>
      </c>
      <c r="K182" s="58" t="str">
        <f>IFERROR(VLOOKUP($B182,[4]화순!$B$6:$Z$121,25,FALSE),"")</f>
        <v/>
      </c>
      <c r="L182" s="59" t="str">
        <f>IFERROR(VLOOKUP($B182,[4]본사!$B$6:$Z$50,24,FALSE),"")</f>
        <v/>
      </c>
      <c r="M182" s="56" t="str">
        <f>IFERROR(VLOOKUP($B182,[4]본사!$B$6:$Z$50,25,FALSE),"")</f>
        <v/>
      </c>
      <c r="N182" s="51"/>
      <c r="O182" s="51"/>
    </row>
    <row r="183" spans="1:15" s="33" customFormat="1" ht="14.45" hidden="1" customHeight="1">
      <c r="A183" s="226"/>
      <c r="B183" s="141"/>
      <c r="C183" s="79"/>
      <c r="D183" s="115"/>
      <c r="E183" s="81">
        <f t="shared" si="8"/>
        <v>0</v>
      </c>
      <c r="F183" s="55" t="str">
        <f>IFERROR(VLOOKUP($B183,[4]장성!$B$6:$Z$165,24,FALSE),"")</f>
        <v/>
      </c>
      <c r="G183" s="56" t="str">
        <f>IFERROR(VLOOKUP($B183,[4]장성!$B$6:$Z$165,25,FALSE),"")</f>
        <v/>
      </c>
      <c r="H183" s="55" t="str">
        <f>IFERROR(VLOOKUP($B183,[4]도계!$B$6:$Z$168,24,FALSE),"")</f>
        <v/>
      </c>
      <c r="I183" s="57" t="str">
        <f>IFERROR(VLOOKUP($B183,[4]도계!$B$6:$Z$168,25,FALSE),"")</f>
        <v/>
      </c>
      <c r="J183" s="55" t="str">
        <f>IFERROR(VLOOKUP($B183,[4]화순!$B$6:$Z$121,24,FALSE),"")</f>
        <v/>
      </c>
      <c r="K183" s="58" t="str">
        <f>IFERROR(VLOOKUP($B183,[4]화순!$B$6:$Z$121,25,FALSE),"")</f>
        <v/>
      </c>
      <c r="L183" s="59" t="str">
        <f>IFERROR(VLOOKUP($B183,[4]본사!$B$6:$Z$50,24,FALSE),"")</f>
        <v/>
      </c>
      <c r="M183" s="56" t="str">
        <f>IFERROR(VLOOKUP($B183,[4]본사!$B$6:$Z$50,25,FALSE),"")</f>
        <v/>
      </c>
      <c r="N183" s="51"/>
      <c r="O183" s="51"/>
    </row>
    <row r="184" spans="1:15" s="33" customFormat="1" ht="14.45" hidden="1" customHeight="1">
      <c r="A184" s="226"/>
      <c r="B184" s="141"/>
      <c r="C184" s="79"/>
      <c r="D184" s="115"/>
      <c r="E184" s="81">
        <f t="shared" si="8"/>
        <v>0</v>
      </c>
      <c r="F184" s="55" t="str">
        <f>IFERROR(VLOOKUP($B184,[4]장성!$B$6:$Z$165,24,FALSE),"")</f>
        <v/>
      </c>
      <c r="G184" s="56" t="str">
        <f>IFERROR(VLOOKUP($B184,[4]장성!$B$6:$Z$165,25,FALSE),"")</f>
        <v/>
      </c>
      <c r="H184" s="55" t="str">
        <f>IFERROR(VLOOKUP($B184,[4]도계!$B$6:$Z$168,24,FALSE),"")</f>
        <v/>
      </c>
      <c r="I184" s="57" t="str">
        <f>IFERROR(VLOOKUP($B184,[4]도계!$B$6:$Z$168,25,FALSE),"")</f>
        <v/>
      </c>
      <c r="J184" s="55" t="str">
        <f>IFERROR(VLOOKUP($B184,[4]화순!$B$6:$Z$121,24,FALSE),"")</f>
        <v/>
      </c>
      <c r="K184" s="58" t="str">
        <f>IFERROR(VLOOKUP($B184,[4]화순!$B$6:$Z$121,25,FALSE),"")</f>
        <v/>
      </c>
      <c r="L184" s="55" t="str">
        <f>IFERROR(VLOOKUP($B184,[4]본사!$B$6:$Z$50,24,FALSE),"")</f>
        <v/>
      </c>
      <c r="M184" s="56" t="str">
        <f>IFERROR(VLOOKUP($B184,[4]본사!$B$6:$Z$50,25,FALSE),"")</f>
        <v/>
      </c>
      <c r="N184" s="51"/>
      <c r="O184" s="51"/>
    </row>
    <row r="185" spans="1:15" s="33" customFormat="1" ht="14.45" hidden="1" customHeight="1">
      <c r="A185" s="226"/>
      <c r="B185" s="141"/>
      <c r="C185" s="79"/>
      <c r="D185" s="115"/>
      <c r="E185" s="81">
        <f t="shared" si="8"/>
        <v>0</v>
      </c>
      <c r="F185" s="55" t="str">
        <f>IFERROR(VLOOKUP($B185,[4]장성!$B$6:$Z$165,24,FALSE),"")</f>
        <v/>
      </c>
      <c r="G185" s="56" t="str">
        <f>IFERROR(VLOOKUP($B185,[4]장성!$B$6:$Z$165,25,FALSE),"")</f>
        <v/>
      </c>
      <c r="H185" s="55" t="str">
        <f>IFERROR(VLOOKUP($B185,[4]도계!$B$6:$Z$168,24,FALSE),"")</f>
        <v/>
      </c>
      <c r="I185" s="57" t="str">
        <f>IFERROR(VLOOKUP($B185,[4]도계!$B$6:$Z$168,25,FALSE),"")</f>
        <v/>
      </c>
      <c r="J185" s="55" t="str">
        <f>IFERROR(VLOOKUP($B185,[4]화순!$B$6:$Z$121,24,FALSE),"")</f>
        <v/>
      </c>
      <c r="K185" s="58" t="str">
        <f>IFERROR(VLOOKUP($B185,[4]화순!$B$6:$Z$121,25,FALSE),"")</f>
        <v/>
      </c>
      <c r="L185" s="55" t="str">
        <f>IFERROR(VLOOKUP($B185,[4]본사!$B$6:$Z$50,24,FALSE),"")</f>
        <v/>
      </c>
      <c r="M185" s="56" t="str">
        <f>IFERROR(VLOOKUP($B185,[4]본사!$B$6:$Z$50,25,FALSE),"")</f>
        <v/>
      </c>
      <c r="N185" s="51"/>
      <c r="O185" s="51"/>
    </row>
    <row r="186" spans="1:15" s="33" customFormat="1" ht="14.45" hidden="1" customHeight="1">
      <c r="A186" s="226"/>
      <c r="B186" s="146"/>
      <c r="C186" s="79"/>
      <c r="D186" s="118"/>
      <c r="E186" s="81">
        <f t="shared" si="8"/>
        <v>0</v>
      </c>
      <c r="F186" s="120" t="str">
        <f>IFERROR(VLOOKUP($B186,[4]장성!$B$6:$Z$165,24,FALSE),"")</f>
        <v/>
      </c>
      <c r="G186" s="121" t="str">
        <f>IFERROR(VLOOKUP($B186,[4]장성!$B$6:$Z$165,25,FALSE),"")</f>
        <v/>
      </c>
      <c r="H186" s="120" t="str">
        <f>IFERROR(VLOOKUP($B186,[4]도계!$B$6:$Z$168,24,FALSE),"")</f>
        <v/>
      </c>
      <c r="I186" s="122" t="str">
        <f>IFERROR(VLOOKUP($B186,[4]도계!$B$6:$Z$168,25,FALSE),"")</f>
        <v/>
      </c>
      <c r="J186" s="120" t="str">
        <f>IFERROR(VLOOKUP($B186,[4]화순!$B$6:$Z$121,24,FALSE),"")</f>
        <v/>
      </c>
      <c r="K186" s="123" t="str">
        <f>IFERROR(VLOOKUP($B186,[4]화순!$B$6:$Z$121,25,FALSE),"")</f>
        <v/>
      </c>
      <c r="L186" s="59" t="str">
        <f>IFERROR(VLOOKUP($B186,[4]본사!$B$6:$Z$50,24,FALSE),"")</f>
        <v/>
      </c>
      <c r="M186" s="121" t="str">
        <f>IFERROR(VLOOKUP($B186,[4]본사!$B$6:$Z$50,25,FALSE),"")</f>
        <v/>
      </c>
      <c r="N186" s="51"/>
      <c r="O186" s="51"/>
    </row>
    <row r="187" spans="1:15" s="33" customFormat="1" ht="14.45" hidden="1" customHeight="1">
      <c r="A187" s="226"/>
      <c r="B187" s="141"/>
      <c r="C187" s="79"/>
      <c r="D187" s="156"/>
      <c r="E187" s="81">
        <f t="shared" si="8"/>
        <v>0</v>
      </c>
      <c r="F187" s="139" t="str">
        <f>IFERROR(VLOOKUP($B187,[4]장성!$B$6:$Z$165,24,FALSE),"")</f>
        <v/>
      </c>
      <c r="G187" s="56" t="str">
        <f>IFERROR(VLOOKUP($B187,[4]장성!$B$6:$Z$165,25,FALSE),"")</f>
        <v/>
      </c>
      <c r="H187" s="139" t="str">
        <f>IFERROR(VLOOKUP($B187,[4]도계!$B$6:$Z$168,24,FALSE),"")</f>
        <v/>
      </c>
      <c r="I187" s="57" t="str">
        <f>IFERROR(VLOOKUP($B187,[4]도계!$B$6:$Z$168,25,FALSE),"")</f>
        <v/>
      </c>
      <c r="J187" s="139" t="str">
        <f>IFERROR(VLOOKUP($B187,[4]화순!$B$6:$Z$121,24,FALSE),"")</f>
        <v/>
      </c>
      <c r="K187" s="58" t="str">
        <f>IFERROR(VLOOKUP($B187,[4]화순!$B$6:$Z$121,25,FALSE),"")</f>
        <v/>
      </c>
      <c r="L187" s="59" t="str">
        <f>IFERROR(VLOOKUP($B187,[4]본사!$B$6:$Z$50,24,FALSE),"")</f>
        <v/>
      </c>
      <c r="M187" s="56" t="str">
        <f>IFERROR(VLOOKUP($B187,[4]본사!$B$6:$Z$50,25,FALSE),"")</f>
        <v/>
      </c>
      <c r="N187" s="51"/>
      <c r="O187" s="51"/>
    </row>
    <row r="188" spans="1:15" s="33" customFormat="1" ht="14.45" hidden="1" customHeight="1">
      <c r="A188" s="226"/>
      <c r="B188" s="52"/>
      <c r="C188" s="79"/>
      <c r="D188" s="115"/>
      <c r="E188" s="81">
        <f t="shared" si="8"/>
        <v>0</v>
      </c>
      <c r="F188" s="55" t="str">
        <f>IFERROR(VLOOKUP($B188,[4]장성!$B$6:$Z$165,24,FALSE),"")</f>
        <v/>
      </c>
      <c r="G188" s="56" t="str">
        <f>IFERROR(VLOOKUP($B188,[4]장성!$B$6:$Z$165,25,FALSE),"")</f>
        <v/>
      </c>
      <c r="H188" s="55" t="str">
        <f>IFERROR(VLOOKUP($B188,[4]도계!$B$6:$Z$168,24,FALSE),"")</f>
        <v/>
      </c>
      <c r="I188" s="57" t="str">
        <f>IFERROR(VLOOKUP($B188,[4]도계!$B$6:$Z$168,25,FALSE),"")</f>
        <v/>
      </c>
      <c r="J188" s="55" t="str">
        <f>IFERROR(VLOOKUP($B188,[4]화순!$B$6:$Z$121,24,FALSE),"")</f>
        <v/>
      </c>
      <c r="K188" s="58" t="str">
        <f>IFERROR(VLOOKUP($B188,[4]화순!$B$6:$Z$121,25,FALSE),"")</f>
        <v/>
      </c>
      <c r="L188" s="59" t="str">
        <f>IFERROR(VLOOKUP($B188,[4]본사!$B$6:$Z$50,24,FALSE),"")</f>
        <v/>
      </c>
      <c r="M188" s="56" t="str">
        <f>IFERROR(VLOOKUP($B188,[4]본사!$B$6:$Z$50,25,FALSE),"")</f>
        <v/>
      </c>
      <c r="N188" s="51"/>
      <c r="O188" s="51"/>
    </row>
    <row r="189" spans="1:15" s="33" customFormat="1" ht="14.45" hidden="1" customHeight="1">
      <c r="A189" s="226"/>
      <c r="B189" s="141"/>
      <c r="C189" s="79"/>
      <c r="D189" s="115"/>
      <c r="E189" s="81">
        <f t="shared" si="8"/>
        <v>0</v>
      </c>
      <c r="F189" s="55" t="str">
        <f>IFERROR(VLOOKUP($B189,[4]장성!$B$6:$Z$165,24,FALSE),"")</f>
        <v/>
      </c>
      <c r="G189" s="56" t="str">
        <f>IFERROR(VLOOKUP($B189,[4]장성!$B$6:$Z$165,25,FALSE),"")</f>
        <v/>
      </c>
      <c r="H189" s="55" t="str">
        <f>IFERROR(VLOOKUP($B189,[4]도계!$B$6:$Z$168,24,FALSE),"")</f>
        <v/>
      </c>
      <c r="I189" s="57" t="str">
        <f>IFERROR(VLOOKUP($B189,[4]도계!$B$6:$Z$168,25,FALSE),"")</f>
        <v/>
      </c>
      <c r="J189" s="55" t="str">
        <f>IFERROR(VLOOKUP($B189,[4]화순!$B$6:$Z$121,24,FALSE),"")</f>
        <v/>
      </c>
      <c r="K189" s="58" t="str">
        <f>IFERROR(VLOOKUP($B189,[4]화순!$B$6:$Z$121,25,FALSE),"")</f>
        <v/>
      </c>
      <c r="L189" s="59" t="str">
        <f>IFERROR(VLOOKUP($B189,[4]본사!$B$6:$Z$50,24,FALSE),"")</f>
        <v/>
      </c>
      <c r="M189" s="56" t="str">
        <f>IFERROR(VLOOKUP($B189,[4]본사!$B$6:$Z$50,25,FALSE),"")</f>
        <v/>
      </c>
      <c r="N189" s="51"/>
      <c r="O189" s="51"/>
    </row>
    <row r="190" spans="1:15" s="33" customFormat="1" ht="14.45" hidden="1" customHeight="1">
      <c r="A190" s="226"/>
      <c r="B190" s="146"/>
      <c r="C190" s="79"/>
      <c r="D190" s="115"/>
      <c r="E190" s="81">
        <f t="shared" si="8"/>
        <v>0</v>
      </c>
      <c r="F190" s="55" t="str">
        <f>IFERROR(VLOOKUP($B190,[4]장성!$B$6:$Z$165,24,FALSE),"")</f>
        <v/>
      </c>
      <c r="G190" s="56" t="str">
        <f>IFERROR(VLOOKUP($B190,[4]장성!$B$6:$Z$165,25,FALSE),"")</f>
        <v/>
      </c>
      <c r="H190" s="55" t="str">
        <f>IFERROR(VLOOKUP($B190,[4]도계!$B$6:$Z$168,24,FALSE),"")</f>
        <v/>
      </c>
      <c r="I190" s="122" t="str">
        <f>IFERROR(VLOOKUP($B190,[4]도계!$B$6:$Z$168,25,FALSE),"")</f>
        <v/>
      </c>
      <c r="J190" s="55" t="str">
        <f>IFERROR(VLOOKUP($B190,[4]화순!$B$6:$Z$121,24,FALSE),"")</f>
        <v/>
      </c>
      <c r="K190" s="123" t="str">
        <f>IFERROR(VLOOKUP($B190,[4]화순!$B$6:$Z$121,25,FALSE),"")</f>
        <v/>
      </c>
      <c r="L190" s="59" t="str">
        <f>IFERROR(VLOOKUP($B190,[4]본사!$B$6:$Z$50,24,FALSE),"")</f>
        <v/>
      </c>
      <c r="M190" s="121" t="str">
        <f>IFERROR(VLOOKUP($B190,[4]본사!$B$6:$Z$50,25,FALSE),"")</f>
        <v/>
      </c>
      <c r="N190" s="51"/>
      <c r="O190" s="51"/>
    </row>
    <row r="191" spans="1:15" s="33" customFormat="1" ht="14.45" hidden="1" customHeight="1">
      <c r="A191" s="226"/>
      <c r="B191" s="141"/>
      <c r="C191" s="79"/>
      <c r="D191" s="115">
        <f t="shared" si="8"/>
        <v>0</v>
      </c>
      <c r="E191" s="81">
        <f t="shared" si="8"/>
        <v>0</v>
      </c>
      <c r="F191" s="55" t="str">
        <f>IFERROR(VLOOKUP($B191,[4]장성!$B$6:$Z$165,24,FALSE),"")</f>
        <v/>
      </c>
      <c r="G191" s="56" t="str">
        <f>IFERROR(VLOOKUP($B191,[4]장성!$B$6:$Z$165,25,FALSE),"")</f>
        <v/>
      </c>
      <c r="H191" s="55" t="str">
        <f>IFERROR(VLOOKUP($B191,[4]도계!$B$6:$Z$168,24,FALSE),"")</f>
        <v/>
      </c>
      <c r="I191" s="122" t="str">
        <f>IFERROR(VLOOKUP($B191,[4]도계!$B$6:$Z$168,25,FALSE),"")</f>
        <v/>
      </c>
      <c r="J191" s="55" t="str">
        <f>IFERROR(VLOOKUP($B191,[4]화순!$B$6:$Z$121,24,FALSE),"")</f>
        <v/>
      </c>
      <c r="K191" s="58" t="str">
        <f>IFERROR(VLOOKUP($B191,[4]화순!$B$6:$Z$121,25,FALSE),"")</f>
        <v/>
      </c>
      <c r="L191" s="59" t="str">
        <f>IFERROR(VLOOKUP($B191,[4]본사!$B$6:$Z$50,24,FALSE),"")</f>
        <v/>
      </c>
      <c r="M191" s="56" t="str">
        <f>IFERROR(VLOOKUP($B191,[4]본사!$B$6:$Z$50,25,FALSE),"")</f>
        <v/>
      </c>
      <c r="N191" s="51"/>
      <c r="O191" s="51"/>
    </row>
    <row r="192" spans="1:15" s="33" customFormat="1" ht="14.45" hidden="1" customHeight="1">
      <c r="A192" s="226"/>
      <c r="B192" s="52"/>
      <c r="C192" s="79"/>
      <c r="D192" s="115">
        <f t="shared" si="8"/>
        <v>0</v>
      </c>
      <c r="E192" s="81">
        <f t="shared" si="8"/>
        <v>0</v>
      </c>
      <c r="F192" s="55" t="str">
        <f>IFERROR(VLOOKUP($B192,[4]장성!$B$6:$Z$165,24,FALSE),"")</f>
        <v/>
      </c>
      <c r="G192" s="56" t="str">
        <f>IFERROR(VLOOKUP($B192,[4]장성!$B$6:$Z$165,25,FALSE),"")</f>
        <v/>
      </c>
      <c r="H192" s="55" t="str">
        <f>IFERROR(VLOOKUP($B192,[4]도계!$B$6:$Z$168,24,FALSE),"")</f>
        <v/>
      </c>
      <c r="I192" s="57" t="str">
        <f>IFERROR(VLOOKUP($B192,[4]도계!$B$6:$Z$168,25,FALSE),"")</f>
        <v/>
      </c>
      <c r="J192" s="55" t="str">
        <f>IFERROR(VLOOKUP($B192,[4]화순!$B$6:$Z$121,24,FALSE),"")</f>
        <v/>
      </c>
      <c r="K192" s="58" t="str">
        <f>IFERROR(VLOOKUP($B192,[4]화순!$B$6:$Z$121,25,FALSE),"")</f>
        <v/>
      </c>
      <c r="L192" s="59" t="str">
        <f>IFERROR(VLOOKUP($B192,[4]본사!$B$6:$Z$50,24,FALSE),"")</f>
        <v/>
      </c>
      <c r="M192" s="56" t="str">
        <f>IFERROR(VLOOKUP($B192,[4]본사!$B$6:$Z$50,25,FALSE),"")</f>
        <v/>
      </c>
      <c r="N192" s="51"/>
      <c r="O192" s="51"/>
    </row>
    <row r="193" spans="1:15" s="68" customFormat="1" ht="14.45" customHeight="1">
      <c r="A193" s="227"/>
      <c r="B193" s="160" t="s">
        <v>84</v>
      </c>
      <c r="C193" s="63"/>
      <c r="D193" s="36">
        <f t="shared" si="8"/>
        <v>34</v>
      </c>
      <c r="E193" s="64">
        <f>SUM(E84:E192)</f>
        <v>2850350</v>
      </c>
      <c r="F193" s="38">
        <f>COUNTIF(G84:G192,"&gt;0")</f>
        <v>14</v>
      </c>
      <c r="G193" s="65">
        <f>SUM(G84:G192)</f>
        <v>1425000</v>
      </c>
      <c r="H193" s="38">
        <f>COUNTIF(I84:I192,"&gt;0")</f>
        <v>15</v>
      </c>
      <c r="I193" s="66">
        <f>SUM(I84:I192)</f>
        <v>985600</v>
      </c>
      <c r="J193" s="38">
        <f>COUNTIF(K84:K192,"&gt;0")</f>
        <v>0</v>
      </c>
      <c r="K193" s="65">
        <f>SUM(K84:K192)</f>
        <v>0</v>
      </c>
      <c r="L193" s="38">
        <f>COUNTIF(M84:M192,"&gt;0")</f>
        <v>5</v>
      </c>
      <c r="M193" s="65">
        <f>SUM(M84:M192)</f>
        <v>439750</v>
      </c>
      <c r="N193" s="67"/>
      <c r="O193" s="67"/>
    </row>
    <row r="194" spans="1:15" ht="14.45" customHeight="1">
      <c r="A194" s="228" t="s">
        <v>85</v>
      </c>
      <c r="B194" s="42" t="s">
        <v>86</v>
      </c>
      <c r="C194" s="134" t="s">
        <v>18</v>
      </c>
      <c r="D194" s="135" t="s">
        <v>21</v>
      </c>
      <c r="E194" s="136">
        <f t="shared" si="8"/>
        <v>450000</v>
      </c>
      <c r="F194" s="161" t="str">
        <f>IFERROR(VLOOKUP($B194,[4]장성!$B$6:$Z$165,24,FALSE),"")</f>
        <v>1식</v>
      </c>
      <c r="G194" s="47">
        <f>IFERROR(VLOOKUP($B194,[4]장성!$B$6:$Z$165,25,FALSE),"")</f>
        <v>350000</v>
      </c>
      <c r="H194" s="46">
        <f>IFERROR(VLOOKUP($B194,[4]도계!$B$6:$Z$168,24,FALSE),"")</f>
        <v>1</v>
      </c>
      <c r="I194" s="122">
        <f>IFERROR(VLOOKUP($B194,[4]도계!$B$6:$Z$168,25,FALSE),"")</f>
        <v>100000</v>
      </c>
      <c r="J194" s="161" t="str">
        <f>IFERROR(VLOOKUP($B194,[4]화순!$B$6:$Z$121,24,FALSE),"")</f>
        <v/>
      </c>
      <c r="K194" s="123" t="str">
        <f>IFERROR(VLOOKUP($B194,[4]화순!$B$6:$Z$121,25,FALSE),"")</f>
        <v/>
      </c>
      <c r="L194" s="124" t="str">
        <f>IFERROR(VLOOKUP($B194,[4]본사!$B$6:$Z$50,24,FALSE),"")</f>
        <v/>
      </c>
      <c r="M194" s="121" t="str">
        <f>IFERROR(VLOOKUP($B194,[4]본사!$B$6:$Z$50,25,FALSE),"")</f>
        <v/>
      </c>
      <c r="N194" s="51"/>
      <c r="O194" s="51"/>
    </row>
    <row r="195" spans="1:15" ht="14.45" customHeight="1">
      <c r="A195" s="229"/>
      <c r="B195" s="162" t="s">
        <v>87</v>
      </c>
      <c r="C195" s="140" t="s">
        <v>18</v>
      </c>
      <c r="D195" s="148" t="s">
        <v>19</v>
      </c>
      <c r="E195" s="149">
        <f t="shared" si="8"/>
        <v>230000</v>
      </c>
      <c r="F195" s="120" t="str">
        <f>IFERROR(VLOOKUP($B195,[4]장성!$B$6:$Z$165,24,FALSE),"")</f>
        <v>1식</v>
      </c>
      <c r="G195" s="121">
        <f>IFERROR(VLOOKUP($B195,[4]장성!$B$6:$Z$165,25,FALSE),"")</f>
        <v>120000</v>
      </c>
      <c r="H195" s="120">
        <f>IFERROR(VLOOKUP($B195,[4]도계!$B$6:$Z$168,24,FALSE),"")</f>
        <v>1</v>
      </c>
      <c r="I195" s="122">
        <f>IFERROR(VLOOKUP($B195,[4]도계!$B$6:$Z$168,25,FALSE),"")</f>
        <v>80000</v>
      </c>
      <c r="J195" s="120" t="str">
        <f>IFERROR(VLOOKUP($B195,[4]화순!$B$6:$Z$121,24,FALSE),"")</f>
        <v/>
      </c>
      <c r="K195" s="123" t="str">
        <f>IFERROR(VLOOKUP($B195,[4]화순!$B$6:$Z$121,25,FALSE),"")</f>
        <v/>
      </c>
      <c r="L195" s="124" t="str">
        <f>IFERROR(VLOOKUP($B195,[4]본사!$B$6:$Z$50,24,FALSE),"")</f>
        <v>1식</v>
      </c>
      <c r="M195" s="121">
        <f>IFERROR(VLOOKUP($B195,[4]본사!$B$6:$Z$50,25,FALSE),"")</f>
        <v>30000</v>
      </c>
      <c r="N195" s="51"/>
      <c r="O195" s="51"/>
    </row>
    <row r="196" spans="1:15" ht="14.45" customHeight="1">
      <c r="A196" s="229"/>
      <c r="B196" s="162" t="s">
        <v>88</v>
      </c>
      <c r="C196" s="147" t="s">
        <v>18</v>
      </c>
      <c r="D196" s="148" t="s">
        <v>21</v>
      </c>
      <c r="E196" s="149">
        <f t="shared" si="8"/>
        <v>50000</v>
      </c>
      <c r="F196" s="158" t="str">
        <f>IFERROR(VLOOKUP($B196,[4]장성!$B$6:$Z$165,24,FALSE),"")</f>
        <v>1식</v>
      </c>
      <c r="G196" s="121">
        <f>IFERROR(VLOOKUP($B196,[4]장성!$B$6:$Z$165,25,FALSE),"")</f>
        <v>30000</v>
      </c>
      <c r="H196" s="120">
        <f>IFERROR(VLOOKUP($B196,[4]도계!$B$6:$Z$168,24,FALSE),"")</f>
        <v>1</v>
      </c>
      <c r="I196" s="122">
        <f>IFERROR(VLOOKUP($B196,[4]도계!$B$6:$Z$168,25,FALSE),"")</f>
        <v>20000</v>
      </c>
      <c r="J196" s="158" t="str">
        <f>IFERROR(VLOOKUP($B196,[4]화순!$B$6:$Z$121,24,FALSE),"")</f>
        <v/>
      </c>
      <c r="K196" s="123" t="str">
        <f>IFERROR(VLOOKUP($B196,[4]화순!$B$6:$Z$121,25,FALSE),"")</f>
        <v/>
      </c>
      <c r="L196" s="124" t="str">
        <f>IFERROR(VLOOKUP($B196,[4]본사!$B$6:$Z$50,24,FALSE),"")</f>
        <v/>
      </c>
      <c r="M196" s="121" t="str">
        <f>IFERROR(VLOOKUP($B196,[4]본사!$B$6:$Z$50,25,FALSE),"")</f>
        <v/>
      </c>
      <c r="N196" s="51"/>
      <c r="O196" s="51"/>
    </row>
    <row r="197" spans="1:15" ht="14.45" customHeight="1">
      <c r="A197" s="229"/>
      <c r="B197" s="162" t="s">
        <v>89</v>
      </c>
      <c r="C197" s="147" t="s">
        <v>18</v>
      </c>
      <c r="D197" s="148">
        <v>1</v>
      </c>
      <c r="E197" s="149">
        <f t="shared" si="8"/>
        <v>30000</v>
      </c>
      <c r="F197" s="120" t="str">
        <f>IFERROR(VLOOKUP($B197,[4]장성!$B$6:$Z$165,24,FALSE),"")</f>
        <v/>
      </c>
      <c r="G197" s="121" t="str">
        <f>IFERROR(VLOOKUP($B197,[4]장성!$B$6:$Z$165,25,FALSE),"")</f>
        <v/>
      </c>
      <c r="H197" s="120">
        <f>IFERROR(VLOOKUP($B197,[4]도계!$B$6:$Z$168,24,FALSE),"")</f>
        <v>1</v>
      </c>
      <c r="I197" s="122">
        <f>IFERROR(VLOOKUP($B197,[4]도계!$B$6:$Z$168,25,FALSE),"")</f>
        <v>30000</v>
      </c>
      <c r="J197" s="120" t="str">
        <f>IFERROR(VLOOKUP($B197,[4]화순!$B$6:$Z$121,24,FALSE),"")</f>
        <v/>
      </c>
      <c r="K197" s="123" t="str">
        <f>IFERROR(VLOOKUP($B197,[4]화순!$B$6:$Z$121,25,FALSE),"")</f>
        <v/>
      </c>
      <c r="L197" s="124" t="str">
        <f>IFERROR(VLOOKUP($B197,[4]본사!$B$6:$Z$50,24,FALSE),"")</f>
        <v/>
      </c>
      <c r="M197" s="121" t="str">
        <f>IFERROR(VLOOKUP($B197,[4]본사!$B$6:$Z$50,25,FALSE),"")</f>
        <v/>
      </c>
      <c r="N197" s="51"/>
      <c r="O197" s="51"/>
    </row>
    <row r="198" spans="1:15" ht="14.45" customHeight="1">
      <c r="A198" s="229"/>
      <c r="B198" s="162" t="s">
        <v>90</v>
      </c>
      <c r="C198" s="147" t="s">
        <v>18</v>
      </c>
      <c r="D198" s="152" t="s">
        <v>21</v>
      </c>
      <c r="E198" s="149">
        <f t="shared" si="8"/>
        <v>25000</v>
      </c>
      <c r="F198" s="158" t="str">
        <f>IFERROR(VLOOKUP($B198,[4]장성!$B$6:$Z$165,24,FALSE),"")</f>
        <v/>
      </c>
      <c r="G198" s="121" t="str">
        <f>IFERROR(VLOOKUP($B198,[4]장성!$B$6:$Z$165,25,FALSE),"")</f>
        <v/>
      </c>
      <c r="H198" s="120">
        <f>IFERROR(VLOOKUP($B198,[4]도계!$B$6:$Z$168,24,FALSE),"")</f>
        <v>1</v>
      </c>
      <c r="I198" s="122">
        <f>IFERROR(VLOOKUP($B198,[4]도계!$B$6:$Z$168,25,FALSE),"")</f>
        <v>25000</v>
      </c>
      <c r="J198" s="158" t="str">
        <f>IFERROR(VLOOKUP($B198,[4]화순!$B$6:$Z$121,24,FALSE),"")</f>
        <v/>
      </c>
      <c r="K198" s="123" t="str">
        <f>IFERROR(VLOOKUP($B198,[4]화순!$B$6:$Z$121,25,FALSE),"")</f>
        <v/>
      </c>
      <c r="L198" s="124" t="str">
        <f>IFERROR(VLOOKUP($B198,[4]본사!$B$6:$Z$50,24,FALSE),"")</f>
        <v/>
      </c>
      <c r="M198" s="121" t="str">
        <f>IFERROR(VLOOKUP($B198,[4]본사!$B$6:$Z$50,25,FALSE),"")</f>
        <v/>
      </c>
      <c r="N198" s="51"/>
      <c r="O198" s="51"/>
    </row>
    <row r="199" spans="1:15" ht="14.45" customHeight="1">
      <c r="A199" s="229"/>
      <c r="B199" s="162" t="s">
        <v>91</v>
      </c>
      <c r="C199" s="147" t="s">
        <v>18</v>
      </c>
      <c r="D199" s="148" t="s">
        <v>92</v>
      </c>
      <c r="E199" s="149">
        <f t="shared" si="8"/>
        <v>81992</v>
      </c>
      <c r="F199" s="120" t="str">
        <f>IFERROR(VLOOKUP($B199,[4]장성!$B$6:$Z$165,24,FALSE),"")</f>
        <v/>
      </c>
      <c r="G199" s="121" t="str">
        <f>IFERROR(VLOOKUP($B199,[4]장성!$B$6:$Z$165,25,FALSE),"")</f>
        <v/>
      </c>
      <c r="H199" s="120" t="str">
        <f>IFERROR(VLOOKUP($B199,[4]도계!$B$6:$Z$168,24,FALSE),"")</f>
        <v/>
      </c>
      <c r="I199" s="122" t="str">
        <f>IFERROR(VLOOKUP($B199,[4]도계!$B$6:$Z$168,25,FALSE),"")</f>
        <v/>
      </c>
      <c r="J199" s="120" t="str">
        <f>IFERROR(VLOOKUP($B199,[4]화순!$B$6:$Z$121,24,FALSE),"")</f>
        <v/>
      </c>
      <c r="K199" s="123" t="str">
        <f>IFERROR(VLOOKUP($B199,[4]화순!$B$6:$Z$121,25,FALSE),"")</f>
        <v/>
      </c>
      <c r="L199" s="158">
        <f>IFERROR(VLOOKUP($B199,[4]본사!$B$6:$Z$50,24,FALSE),"")</f>
        <v>2</v>
      </c>
      <c r="M199" s="121">
        <f>IFERROR(VLOOKUP($B199,[4]본사!$B$6:$Z$50,25,FALSE),"")</f>
        <v>81992</v>
      </c>
      <c r="N199" s="51"/>
      <c r="O199" s="51"/>
    </row>
    <row r="200" spans="1:15" ht="14.45" customHeight="1">
      <c r="A200" s="229"/>
      <c r="B200" s="162" t="s">
        <v>93</v>
      </c>
      <c r="C200" s="147" t="s">
        <v>37</v>
      </c>
      <c r="D200" s="148" t="s">
        <v>19</v>
      </c>
      <c r="E200" s="149">
        <f t="shared" si="8"/>
        <v>198894</v>
      </c>
      <c r="F200" s="158" t="str">
        <f>IFERROR(VLOOKUP($B200,[4]장성!$B$6:$Z$165,24,FALSE),"")</f>
        <v>1식</v>
      </c>
      <c r="G200" s="121">
        <f>IFERROR(VLOOKUP($B200,[4]장성!$B$6:$Z$165,25,FALSE),"")</f>
        <v>198894</v>
      </c>
      <c r="H200" s="158" t="str">
        <f>IFERROR(VLOOKUP($B200,[4]도계!$B$6:$Z$168,24,FALSE),"")</f>
        <v/>
      </c>
      <c r="I200" s="122" t="str">
        <f>IFERROR(VLOOKUP($B200,[4]도계!$B$6:$Z$168,25,FALSE),"")</f>
        <v/>
      </c>
      <c r="J200" s="158" t="str">
        <f>IFERROR(VLOOKUP($B200,[4]화순!$B$6:$Z$121,24,FALSE),"")</f>
        <v/>
      </c>
      <c r="K200" s="123" t="str">
        <f>IFERROR(VLOOKUP($B200,[4]화순!$B$6:$Z$121,25,FALSE),"")</f>
        <v/>
      </c>
      <c r="L200" s="124" t="str">
        <f>IFERROR(VLOOKUP($B200,[4]본사!$B$6:$Z$50,24,FALSE),"")</f>
        <v/>
      </c>
      <c r="M200" s="121" t="str">
        <f>IFERROR(VLOOKUP($B200,[4]본사!$B$6:$Z$50,25,FALSE),"")</f>
        <v/>
      </c>
      <c r="N200" s="51"/>
      <c r="O200" s="51"/>
    </row>
    <row r="201" spans="1:15" ht="14.45" hidden="1" customHeight="1">
      <c r="A201" s="229"/>
      <c r="B201" s="162"/>
      <c r="C201" s="117"/>
      <c r="D201" s="157"/>
      <c r="E201" s="149">
        <f t="shared" si="8"/>
        <v>0</v>
      </c>
      <c r="F201" s="158" t="str">
        <f>IFERROR(VLOOKUP($B201,[4]장성!$B$6:$Z$165,24,FALSE),"")</f>
        <v/>
      </c>
      <c r="G201" s="121" t="str">
        <f>IFERROR(VLOOKUP($B201,[4]장성!$B$6:$Z$165,25,FALSE),"")</f>
        <v/>
      </c>
      <c r="H201" s="158" t="str">
        <f>IFERROR(VLOOKUP($B201,[4]도계!$B$6:$Z$168,24,FALSE),"")</f>
        <v/>
      </c>
      <c r="I201" s="122" t="str">
        <f>IFERROR(VLOOKUP($B201,[4]도계!$B$6:$Z$168,25,FALSE),"")</f>
        <v/>
      </c>
      <c r="J201" s="158" t="str">
        <f>IFERROR(VLOOKUP($B201,[4]화순!$B$6:$Z$121,24,FALSE),"")</f>
        <v/>
      </c>
      <c r="K201" s="123" t="str">
        <f>IFERROR(VLOOKUP($B201,[4]화순!$B$6:$Z$121,25,FALSE),"")</f>
        <v/>
      </c>
      <c r="L201" s="124" t="str">
        <f>IFERROR(VLOOKUP($B201,[4]본사!$B$6:$Z$50,24,FALSE),"")</f>
        <v/>
      </c>
      <c r="M201" s="121" t="str">
        <f>IFERROR(VLOOKUP($B201,[4]본사!$B$6:$Z$50,25,FALSE),"")</f>
        <v/>
      </c>
      <c r="N201" s="51"/>
      <c r="O201" s="51"/>
    </row>
    <row r="202" spans="1:15" ht="14.45" hidden="1" customHeight="1">
      <c r="A202" s="229"/>
      <c r="B202" s="162"/>
      <c r="C202" s="117"/>
      <c r="D202" s="118"/>
      <c r="E202" s="149">
        <f t="shared" si="8"/>
        <v>0</v>
      </c>
      <c r="F202" s="120" t="str">
        <f>IFERROR(VLOOKUP($B202,[4]장성!$B$6:$Z$165,24,FALSE),"")</f>
        <v/>
      </c>
      <c r="G202" s="121" t="str">
        <f>IFERROR(VLOOKUP($B202,[4]장성!$B$6:$Z$165,25,FALSE),"")</f>
        <v/>
      </c>
      <c r="H202" s="120" t="str">
        <f>IFERROR(VLOOKUP($B202,[4]도계!$B$6:$Z$168,24,FALSE),"")</f>
        <v/>
      </c>
      <c r="I202" s="122" t="str">
        <f>IFERROR(VLOOKUP($B202,[4]도계!$B$6:$Z$168,25,FALSE),"")</f>
        <v/>
      </c>
      <c r="J202" s="120" t="str">
        <f>IFERROR(VLOOKUP($B202,[4]화순!$B$6:$Z$121,24,FALSE),"")</f>
        <v/>
      </c>
      <c r="K202" s="123" t="str">
        <f>IFERROR(VLOOKUP($B202,[4]화순!$B$6:$Z$121,25,FALSE),"")</f>
        <v/>
      </c>
      <c r="L202" s="124" t="str">
        <f>IFERROR(VLOOKUP($B202,[4]본사!$B$6:$Z$50,24,FALSE),"")</f>
        <v/>
      </c>
      <c r="M202" s="121" t="str">
        <f>IFERROR(VLOOKUP($B202,[4]본사!$B$6:$Z$50,25,FALSE),"")</f>
        <v/>
      </c>
      <c r="N202" s="51"/>
      <c r="O202" s="51"/>
    </row>
    <row r="203" spans="1:15" ht="14.45" hidden="1" customHeight="1">
      <c r="A203" s="229"/>
      <c r="B203" s="162"/>
      <c r="C203" s="117"/>
      <c r="D203" s="118"/>
      <c r="E203" s="149">
        <f t="shared" si="8"/>
        <v>0</v>
      </c>
      <c r="F203" s="120" t="str">
        <f>IFERROR(VLOOKUP($B203,[4]장성!$B$6:$Z$165,24,FALSE),"")</f>
        <v/>
      </c>
      <c r="G203" s="121" t="str">
        <f>IFERROR(VLOOKUP($B203,[4]장성!$B$6:$Z$165,25,FALSE),"")</f>
        <v/>
      </c>
      <c r="H203" s="120" t="str">
        <f>IFERROR(VLOOKUP($B203,[4]도계!$B$6:$Z$168,24,FALSE),"")</f>
        <v/>
      </c>
      <c r="I203" s="122" t="str">
        <f>IFERROR(VLOOKUP($B203,[4]도계!$B$6:$Z$168,25,FALSE),"")</f>
        <v/>
      </c>
      <c r="J203" s="120" t="str">
        <f>IFERROR(VLOOKUP($B203,[4]화순!$B$6:$Z$121,24,FALSE),"")</f>
        <v/>
      </c>
      <c r="K203" s="123" t="str">
        <f>IFERROR(VLOOKUP($B203,[4]화순!$B$6:$Z$121,25,FALSE),"")</f>
        <v/>
      </c>
      <c r="L203" s="124" t="str">
        <f>IFERROR(VLOOKUP($B203,[4]본사!$B$6:$Z$50,24,FALSE),"")</f>
        <v/>
      </c>
      <c r="M203" s="121" t="str">
        <f>IFERROR(VLOOKUP($B203,[4]본사!$B$6:$Z$50,25,FALSE),"")</f>
        <v/>
      </c>
      <c r="N203" s="51"/>
      <c r="O203" s="51"/>
    </row>
    <row r="204" spans="1:15" ht="14.45" hidden="1" customHeight="1">
      <c r="A204" s="229"/>
      <c r="B204" s="162"/>
      <c r="C204" s="117"/>
      <c r="D204" s="157"/>
      <c r="E204" s="149">
        <f t="shared" si="8"/>
        <v>0</v>
      </c>
      <c r="F204" s="158" t="str">
        <f>IFERROR(VLOOKUP($B204,[4]장성!$B$6:$Z$165,24,FALSE),"")</f>
        <v/>
      </c>
      <c r="G204" s="121" t="str">
        <f>IFERROR(VLOOKUP($B204,[4]장성!$B$6:$Z$165,25,FALSE),"")</f>
        <v/>
      </c>
      <c r="H204" s="158" t="str">
        <f>IFERROR(VLOOKUP($B204,[4]도계!$B$6:$Z$168,24,FALSE),"")</f>
        <v/>
      </c>
      <c r="I204" s="122" t="str">
        <f>IFERROR(VLOOKUP($B204,[4]도계!$B$6:$Z$168,25,FALSE),"")</f>
        <v/>
      </c>
      <c r="J204" s="158" t="str">
        <f>IFERROR(VLOOKUP($B204,[4]화순!$B$6:$Z$121,24,FALSE),"")</f>
        <v/>
      </c>
      <c r="K204" s="123" t="str">
        <f>IFERROR(VLOOKUP($B204,[4]화순!$B$6:$Z$121,25,FALSE),"")</f>
        <v/>
      </c>
      <c r="L204" s="124" t="str">
        <f>IFERROR(VLOOKUP($B204,[4]본사!$B$6:$Z$50,24,FALSE),"")</f>
        <v/>
      </c>
      <c r="M204" s="121" t="str">
        <f>IFERROR(VLOOKUP($B204,[4]본사!$B$6:$Z$50,25,FALSE),"")</f>
        <v/>
      </c>
      <c r="N204" s="51"/>
      <c r="O204" s="51"/>
    </row>
    <row r="205" spans="1:15" ht="14.45" hidden="1" customHeight="1">
      <c r="A205" s="229"/>
      <c r="B205" s="162"/>
      <c r="C205" s="79"/>
      <c r="D205" s="157"/>
      <c r="E205" s="149">
        <f t="shared" si="8"/>
        <v>0</v>
      </c>
      <c r="F205" s="158" t="str">
        <f>IFERROR(VLOOKUP($B205,[4]장성!$B$6:$Z$165,24,FALSE),"")</f>
        <v/>
      </c>
      <c r="G205" s="121" t="str">
        <f>IFERROR(VLOOKUP($B205,[4]장성!$B$6:$Z$165,25,FALSE),"")</f>
        <v/>
      </c>
      <c r="H205" s="158" t="str">
        <f>IFERROR(VLOOKUP($B205,[4]도계!$B$6:$Z$168,24,FALSE),"")</f>
        <v/>
      </c>
      <c r="I205" s="122" t="str">
        <f>IFERROR(VLOOKUP($B205,[4]도계!$B$6:$Z$168,25,FALSE),"")</f>
        <v/>
      </c>
      <c r="J205" s="158" t="str">
        <f>IFERROR(VLOOKUP($B205,[4]화순!$B$6:$Z$121,24,FALSE),"")</f>
        <v/>
      </c>
      <c r="K205" s="123" t="str">
        <f>IFERROR(VLOOKUP($B205,[4]화순!$B$6:$Z$121,25,FALSE),"")</f>
        <v/>
      </c>
      <c r="L205" s="124" t="str">
        <f>IFERROR(VLOOKUP($B205,[4]본사!$B$6:$Z$50,24,FALSE),"")</f>
        <v/>
      </c>
      <c r="M205" s="121" t="str">
        <f>IFERROR(VLOOKUP($B205,[4]본사!$B$6:$Z$50,25,FALSE),"")</f>
        <v/>
      </c>
      <c r="N205" s="51"/>
      <c r="O205" s="51"/>
    </row>
    <row r="206" spans="1:15" ht="14.45" hidden="1" customHeight="1">
      <c r="A206" s="229"/>
      <c r="B206" s="162"/>
      <c r="C206" s="117"/>
      <c r="D206" s="118"/>
      <c r="E206" s="149">
        <f t="shared" si="8"/>
        <v>0</v>
      </c>
      <c r="F206" s="120" t="str">
        <f>IFERROR(VLOOKUP($B206,[4]장성!$B$6:$Z$165,24,FALSE),"")</f>
        <v/>
      </c>
      <c r="G206" s="121" t="str">
        <f>IFERROR(VLOOKUP($B206,[4]장성!$B$6:$Z$165,25,FALSE),"")</f>
        <v/>
      </c>
      <c r="H206" s="120" t="str">
        <f>IFERROR(VLOOKUP($B206,[4]도계!$B$6:$Z$168,24,FALSE),"")</f>
        <v/>
      </c>
      <c r="I206" s="122" t="str">
        <f>IFERROR(VLOOKUP($B206,[4]도계!$B$6:$Z$168,25,FALSE),"")</f>
        <v/>
      </c>
      <c r="J206" s="120" t="str">
        <f>IFERROR(VLOOKUP($B206,[4]화순!$B$6:$Z$121,24,FALSE),"")</f>
        <v/>
      </c>
      <c r="K206" s="123" t="str">
        <f>IFERROR(VLOOKUP($B206,[4]화순!$B$6:$Z$121,25,FALSE),"")</f>
        <v/>
      </c>
      <c r="L206" s="124" t="str">
        <f>IFERROR(VLOOKUP($B206,[4]본사!$B$6:$Z$50,24,FALSE),"")</f>
        <v/>
      </c>
      <c r="M206" s="121" t="str">
        <f>IFERROR(VLOOKUP($B206,[4]본사!$B$6:$Z$50,25,FALSE),"")</f>
        <v/>
      </c>
      <c r="N206" s="51"/>
      <c r="O206" s="51"/>
    </row>
    <row r="207" spans="1:15" ht="14.45" hidden="1" customHeight="1">
      <c r="A207" s="229"/>
      <c r="B207" s="162"/>
      <c r="C207" s="117"/>
      <c r="D207" s="157"/>
      <c r="E207" s="149">
        <f t="shared" si="8"/>
        <v>0</v>
      </c>
      <c r="F207" s="158" t="str">
        <f>IFERROR(VLOOKUP($B207,[4]장성!$B$6:$Z$165,24,FALSE),"")</f>
        <v/>
      </c>
      <c r="G207" s="121" t="str">
        <f>IFERROR(VLOOKUP($B207,[4]장성!$B$6:$Z$165,25,FALSE),"")</f>
        <v/>
      </c>
      <c r="H207" s="158" t="str">
        <f>IFERROR(VLOOKUP($B207,[4]도계!$B$6:$Z$168,24,FALSE),"")</f>
        <v/>
      </c>
      <c r="I207" s="122" t="str">
        <f>IFERROR(VLOOKUP($B207,[4]도계!$B$6:$Z$168,25,FALSE),"")</f>
        <v/>
      </c>
      <c r="J207" s="158" t="str">
        <f>IFERROR(VLOOKUP($B207,[4]화순!$B$6:$Z$121,24,FALSE),"")</f>
        <v/>
      </c>
      <c r="K207" s="123" t="str">
        <f>IFERROR(VLOOKUP($B207,[4]화순!$B$6:$Z$121,25,FALSE),"")</f>
        <v/>
      </c>
      <c r="L207" s="124" t="str">
        <f>IFERROR(VLOOKUP($B207,[4]본사!$B$6:$Z$50,24,FALSE),"")</f>
        <v/>
      </c>
      <c r="M207" s="121" t="str">
        <f>IFERROR(VLOOKUP($B207,[4]본사!$B$6:$Z$50,25,FALSE),"")</f>
        <v/>
      </c>
      <c r="N207" s="51"/>
      <c r="O207" s="51"/>
    </row>
    <row r="208" spans="1:15" ht="14.45" hidden="1" customHeight="1">
      <c r="A208" s="229"/>
      <c r="B208" s="162"/>
      <c r="C208" s="79"/>
      <c r="D208" s="118"/>
      <c r="E208" s="149">
        <f t="shared" si="8"/>
        <v>0</v>
      </c>
      <c r="F208" s="120" t="str">
        <f>IFERROR(VLOOKUP($B208,[4]장성!$B$6:$Z$165,24,FALSE),"")</f>
        <v/>
      </c>
      <c r="G208" s="121" t="str">
        <f>IFERROR(VLOOKUP($B208,[4]장성!$B$6:$Z$165,25,FALSE),"")</f>
        <v/>
      </c>
      <c r="H208" s="120" t="str">
        <f>IFERROR(VLOOKUP($B208,[4]도계!$B$6:$Z$168,24,FALSE),"")</f>
        <v/>
      </c>
      <c r="I208" s="122" t="str">
        <f>IFERROR(VLOOKUP($B208,[4]도계!$B$6:$Z$168,25,FALSE),"")</f>
        <v/>
      </c>
      <c r="J208" s="120" t="str">
        <f>IFERROR(VLOOKUP($B208,[4]화순!$B$6:$Z$121,24,FALSE),"")</f>
        <v/>
      </c>
      <c r="K208" s="123" t="str">
        <f>IFERROR(VLOOKUP($B208,[4]화순!$B$6:$Z$121,25,FALSE),"")</f>
        <v/>
      </c>
      <c r="L208" s="124" t="str">
        <f>IFERROR(VLOOKUP($B208,[4]본사!$B$6:$Z$50,24,FALSE),"")</f>
        <v/>
      </c>
      <c r="M208" s="121" t="str">
        <f>IFERROR(VLOOKUP($B208,[4]본사!$B$6:$Z$50,25,FALSE),"")</f>
        <v/>
      </c>
      <c r="N208" s="51"/>
      <c r="O208" s="51"/>
    </row>
    <row r="209" spans="1:15" ht="14.45" hidden="1" customHeight="1">
      <c r="A209" s="229"/>
      <c r="B209" s="162"/>
      <c r="C209" s="117"/>
      <c r="D209" s="157"/>
      <c r="E209" s="149">
        <f t="shared" si="8"/>
        <v>0</v>
      </c>
      <c r="F209" s="158" t="str">
        <f>IFERROR(VLOOKUP($B209,[4]장성!$B$6:$Z$165,24,FALSE),"")</f>
        <v/>
      </c>
      <c r="G209" s="121" t="str">
        <f>IFERROR(VLOOKUP($B209,[4]장성!$B$6:$Z$165,25,FALSE),"")</f>
        <v/>
      </c>
      <c r="H209" s="158" t="str">
        <f>IFERROR(VLOOKUP($B209,[4]도계!$B$6:$Z$168,24,FALSE),"")</f>
        <v/>
      </c>
      <c r="I209" s="122" t="str">
        <f>IFERROR(VLOOKUP($B209,[4]도계!$B$6:$Z$168,25,FALSE),"")</f>
        <v/>
      </c>
      <c r="J209" s="158" t="str">
        <f>IFERROR(VLOOKUP($B209,[4]화순!$B$6:$Z$121,24,FALSE),"")</f>
        <v/>
      </c>
      <c r="K209" s="123" t="str">
        <f>IFERROR(VLOOKUP($B209,[4]화순!$B$6:$Z$121,25,FALSE),"")</f>
        <v/>
      </c>
      <c r="L209" s="124" t="str">
        <f>IFERROR(VLOOKUP($B209,[4]본사!$B$6:$Z$50,24,FALSE),"")</f>
        <v/>
      </c>
      <c r="M209" s="121" t="str">
        <f>IFERROR(VLOOKUP($B209,[4]본사!$B$6:$Z$50,25,FALSE),"")</f>
        <v/>
      </c>
      <c r="N209" s="51"/>
      <c r="O209" s="51"/>
    </row>
    <row r="210" spans="1:15" ht="14.45" hidden="1" customHeight="1">
      <c r="A210" s="229"/>
      <c r="B210" s="162"/>
      <c r="C210" s="117"/>
      <c r="D210" s="157"/>
      <c r="E210" s="149">
        <f t="shared" si="8"/>
        <v>0</v>
      </c>
      <c r="F210" s="158" t="str">
        <f>IFERROR(VLOOKUP($B210,[4]장성!$B$6:$Z$165,24,FALSE),"")</f>
        <v/>
      </c>
      <c r="G210" s="121" t="str">
        <f>IFERROR(VLOOKUP($B210,[4]장성!$B$6:$Z$165,25,FALSE),"")</f>
        <v/>
      </c>
      <c r="H210" s="158" t="str">
        <f>IFERROR(VLOOKUP($B210,[4]도계!$B$6:$Z$168,24,FALSE),"")</f>
        <v/>
      </c>
      <c r="I210" s="122" t="str">
        <f>IFERROR(VLOOKUP($B210,[4]도계!$B$6:$Z$168,25,FALSE),"")</f>
        <v/>
      </c>
      <c r="J210" s="158" t="str">
        <f>IFERROR(VLOOKUP($B210,[4]화순!$B$6:$Z$121,24,FALSE),"")</f>
        <v/>
      </c>
      <c r="K210" s="123" t="str">
        <f>IFERROR(VLOOKUP($B210,[4]화순!$B$6:$Z$121,25,FALSE),"")</f>
        <v/>
      </c>
      <c r="L210" s="124" t="str">
        <f>IFERROR(VLOOKUP($B210,[4]본사!$B$6:$Z$50,24,FALSE),"")</f>
        <v/>
      </c>
      <c r="M210" s="121" t="str">
        <f>IFERROR(VLOOKUP($B210,[4]본사!$B$6:$Z$50,25,FALSE),"")</f>
        <v/>
      </c>
      <c r="N210" s="51"/>
      <c r="O210" s="51"/>
    </row>
    <row r="211" spans="1:15" ht="14.45" hidden="1" customHeight="1">
      <c r="A211" s="229"/>
      <c r="B211" s="162"/>
      <c r="C211" s="117"/>
      <c r="D211" s="118"/>
      <c r="E211" s="149">
        <f t="shared" si="8"/>
        <v>0</v>
      </c>
      <c r="F211" s="120" t="str">
        <f>IFERROR(VLOOKUP($B211,[4]장성!$B$6:$Z$165,24,FALSE),"")</f>
        <v/>
      </c>
      <c r="G211" s="121" t="str">
        <f>IFERROR(VLOOKUP($B211,[4]장성!$B$6:$Z$165,25,FALSE),"")</f>
        <v/>
      </c>
      <c r="H211" s="120" t="str">
        <f>IFERROR(VLOOKUP($B211,[4]도계!$B$6:$Z$168,24,FALSE),"")</f>
        <v/>
      </c>
      <c r="I211" s="122" t="str">
        <f>IFERROR(VLOOKUP($B211,[4]도계!$B$6:$Z$168,25,FALSE),"")</f>
        <v/>
      </c>
      <c r="J211" s="120" t="str">
        <f>IFERROR(VLOOKUP($B211,[4]화순!$B$6:$Z$121,24,FALSE),"")</f>
        <v/>
      </c>
      <c r="K211" s="123" t="str">
        <f>IFERROR(VLOOKUP($B211,[4]화순!$B$6:$Z$121,25,FALSE),"")</f>
        <v/>
      </c>
      <c r="L211" s="124" t="str">
        <f>IFERROR(VLOOKUP($B211,[4]본사!$B$6:$Z$50,24,FALSE),"")</f>
        <v/>
      </c>
      <c r="M211" s="121" t="str">
        <f>IFERROR(VLOOKUP($B211,[4]본사!$B$6:$Z$50,25,FALSE),"")</f>
        <v/>
      </c>
      <c r="N211" s="51"/>
      <c r="O211" s="51"/>
    </row>
    <row r="212" spans="1:15" ht="14.45" hidden="1" customHeight="1">
      <c r="A212" s="229"/>
      <c r="B212" s="162"/>
      <c r="C212" s="117"/>
      <c r="D212" s="118"/>
      <c r="E212" s="149">
        <f t="shared" si="8"/>
        <v>0</v>
      </c>
      <c r="F212" s="120" t="str">
        <f>IFERROR(VLOOKUP($B212,[4]장성!$B$6:$Z$165,24,FALSE),"")</f>
        <v/>
      </c>
      <c r="G212" s="121" t="str">
        <f>IFERROR(VLOOKUP($B212,[4]장성!$B$6:$Z$165,25,FALSE),"")</f>
        <v/>
      </c>
      <c r="H212" s="120" t="str">
        <f>IFERROR(VLOOKUP($B212,[4]도계!$B$6:$Z$168,24,FALSE),"")</f>
        <v/>
      </c>
      <c r="I212" s="122" t="str">
        <f>IFERROR(VLOOKUP($B212,[4]도계!$B$6:$Z$168,25,FALSE),"")</f>
        <v/>
      </c>
      <c r="J212" s="120" t="str">
        <f>IFERROR(VLOOKUP($B212,[4]화순!$B$6:$Z$121,24,FALSE),"")</f>
        <v/>
      </c>
      <c r="K212" s="123" t="str">
        <f>IFERROR(VLOOKUP($B212,[4]화순!$B$6:$Z$121,25,FALSE),"")</f>
        <v/>
      </c>
      <c r="L212" s="124" t="str">
        <f>IFERROR(VLOOKUP($B212,[4]본사!$B$6:$Z$50,24,FALSE),"")</f>
        <v/>
      </c>
      <c r="M212" s="121" t="str">
        <f>IFERROR(VLOOKUP($B212,[4]본사!$B$6:$Z$50,25,FALSE),"")</f>
        <v/>
      </c>
      <c r="N212" s="51"/>
      <c r="O212" s="51"/>
    </row>
    <row r="213" spans="1:15" ht="14.45" hidden="1" customHeight="1">
      <c r="A213" s="229"/>
      <c r="B213" s="162"/>
      <c r="C213" s="117"/>
      <c r="D213" s="157"/>
      <c r="E213" s="149">
        <f t="shared" si="8"/>
        <v>0</v>
      </c>
      <c r="F213" s="158" t="str">
        <f>IFERROR(VLOOKUP($B213,[4]장성!$B$6:$Z$165,24,FALSE),"")</f>
        <v/>
      </c>
      <c r="G213" s="121" t="str">
        <f>IFERROR(VLOOKUP($B213,[4]장성!$B$6:$Z$165,25,FALSE),"")</f>
        <v/>
      </c>
      <c r="H213" s="158" t="str">
        <f>IFERROR(VLOOKUP($B213,[4]도계!$B$6:$Z$168,24,FALSE),"")</f>
        <v/>
      </c>
      <c r="I213" s="122" t="str">
        <f>IFERROR(VLOOKUP($B213,[4]도계!$B$6:$Z$168,25,FALSE),"")</f>
        <v/>
      </c>
      <c r="J213" s="158" t="str">
        <f>IFERROR(VLOOKUP($B213,[4]화순!$B$6:$Z$121,24,FALSE),"")</f>
        <v/>
      </c>
      <c r="K213" s="123" t="str">
        <f>IFERROR(VLOOKUP($B213,[4]화순!$B$6:$Z$121,25,FALSE),"")</f>
        <v/>
      </c>
      <c r="L213" s="124" t="str">
        <f>IFERROR(VLOOKUP($B213,[4]본사!$B$6:$Z$50,24,FALSE),"")</f>
        <v/>
      </c>
      <c r="M213" s="121" t="str">
        <f>IFERROR(VLOOKUP($B213,[4]본사!$B$6:$Z$50,25,FALSE),"")</f>
        <v/>
      </c>
      <c r="N213" s="51"/>
      <c r="O213" s="51"/>
    </row>
    <row r="214" spans="1:15" ht="14.45" hidden="1" customHeight="1">
      <c r="A214" s="229"/>
      <c r="B214" s="162"/>
      <c r="C214" s="117"/>
      <c r="D214" s="118"/>
      <c r="E214" s="149">
        <f t="shared" si="8"/>
        <v>0</v>
      </c>
      <c r="F214" s="120" t="str">
        <f>IFERROR(VLOOKUP($B214,[4]장성!$B$6:$Z$165,24,FALSE),"")</f>
        <v/>
      </c>
      <c r="G214" s="121" t="str">
        <f>IFERROR(VLOOKUP($B214,[4]장성!$B$6:$Z$165,25,FALSE),"")</f>
        <v/>
      </c>
      <c r="H214" s="120" t="str">
        <f>IFERROR(VLOOKUP($B214,[4]도계!$B$6:$Z$168,24,FALSE),"")</f>
        <v/>
      </c>
      <c r="I214" s="122" t="str">
        <f>IFERROR(VLOOKUP($B214,[4]도계!$B$6:$Z$168,25,FALSE),"")</f>
        <v/>
      </c>
      <c r="J214" s="120" t="str">
        <f>IFERROR(VLOOKUP($B214,[4]화순!$B$6:$Z$121,24,FALSE),"")</f>
        <v/>
      </c>
      <c r="K214" s="123" t="str">
        <f>IFERROR(VLOOKUP($B214,[4]화순!$B$6:$Z$121,25,FALSE),"")</f>
        <v/>
      </c>
      <c r="L214" s="124" t="str">
        <f>IFERROR(VLOOKUP($B214,[4]본사!$B$6:$Z$50,24,FALSE),"")</f>
        <v/>
      </c>
      <c r="M214" s="121" t="str">
        <f>IFERROR(VLOOKUP($B214,[4]본사!$B$6:$Z$50,25,FALSE),"")</f>
        <v/>
      </c>
      <c r="N214" s="51"/>
      <c r="O214" s="51"/>
    </row>
    <row r="215" spans="1:15" s="68" customFormat="1" ht="14.45" customHeight="1">
      <c r="A215" s="230"/>
      <c r="B215" s="160" t="s">
        <v>94</v>
      </c>
      <c r="C215" s="63"/>
      <c r="D215" s="36">
        <f t="shared" si="8"/>
        <v>11</v>
      </c>
      <c r="E215" s="64">
        <f>SUM(E194:E214)</f>
        <v>1065886</v>
      </c>
      <c r="F215" s="38">
        <f>COUNTIF(G194:G214,"&gt;0")</f>
        <v>4</v>
      </c>
      <c r="G215" s="65">
        <f>SUM(G194:G214)</f>
        <v>698894</v>
      </c>
      <c r="H215" s="38">
        <f>COUNTIF(I194:I214,"&gt;0")</f>
        <v>5</v>
      </c>
      <c r="I215" s="66">
        <f>SUM(I194:I214)</f>
        <v>255000</v>
      </c>
      <c r="J215" s="38">
        <f>COUNTIF(K194:K214,"&gt;0")</f>
        <v>0</v>
      </c>
      <c r="K215" s="65">
        <f>SUM(K194:K214)</f>
        <v>0</v>
      </c>
      <c r="L215" s="38">
        <f>COUNTIF(M194:M214,"&gt;0")</f>
        <v>2</v>
      </c>
      <c r="M215" s="65">
        <f>SUM(M194:M214)</f>
        <v>111992</v>
      </c>
      <c r="N215" s="67"/>
      <c r="O215" s="67"/>
    </row>
    <row r="216" spans="1:15" ht="14.45" customHeight="1">
      <c r="A216" s="228" t="s">
        <v>95</v>
      </c>
      <c r="B216" s="163" t="s">
        <v>96</v>
      </c>
      <c r="C216" s="147" t="s">
        <v>18</v>
      </c>
      <c r="D216" s="148" t="s">
        <v>21</v>
      </c>
      <c r="E216" s="149">
        <f t="shared" si="8"/>
        <v>90000</v>
      </c>
      <c r="F216" s="164" t="str">
        <f>IFERROR(VLOOKUP($B216,[4]장성!$B$6:$Z$165,24,FALSE),"")</f>
        <v>1식</v>
      </c>
      <c r="G216" s="121">
        <f>IFERROR(VLOOKUP($B216,[4]장성!$B$6:$Z$165,25,FALSE),"")</f>
        <v>20000</v>
      </c>
      <c r="H216" s="120">
        <f>IFERROR(VLOOKUP($B216,[4]도계!$B$6:$Z$168,24,FALSE),"")</f>
        <v>1</v>
      </c>
      <c r="I216" s="122">
        <f>IFERROR(VLOOKUP($B216,[4]도계!$B$6:$Z$168,25,FALSE),"")</f>
        <v>50000</v>
      </c>
      <c r="J216" s="164" t="str">
        <f>IFERROR(VLOOKUP($B216,[4]화순!$B$6:$Z$121,24,FALSE),"")</f>
        <v/>
      </c>
      <c r="K216" s="123" t="str">
        <f>IFERROR(VLOOKUP($B216,[4]화순!$B$6:$Z$121,25,FALSE),"")</f>
        <v/>
      </c>
      <c r="L216" s="124" t="str">
        <f>IFERROR(VLOOKUP($B216,[4]본사!$B$6:$Z$50,24,FALSE),"")</f>
        <v>1식</v>
      </c>
      <c r="M216" s="121">
        <f>IFERROR(VLOOKUP($B216,[4]본사!$B$6:$Z$50,25,FALSE),"")</f>
        <v>20000</v>
      </c>
      <c r="N216" s="51"/>
      <c r="O216" s="51"/>
    </row>
    <row r="217" spans="1:15" ht="14.45" customHeight="1">
      <c r="A217" s="231"/>
      <c r="B217" s="162" t="s">
        <v>97</v>
      </c>
      <c r="C217" s="147" t="s">
        <v>18</v>
      </c>
      <c r="D217" s="165" t="s">
        <v>21</v>
      </c>
      <c r="E217" s="149">
        <f t="shared" si="8"/>
        <v>30000</v>
      </c>
      <c r="F217" s="158">
        <f>IFERROR(VLOOKUP($B217,[4]장성!$B$6:$Z$165,24,FALSE),"")</f>
        <v>0</v>
      </c>
      <c r="G217" s="121">
        <f>IFERROR(VLOOKUP($B217,[4]장성!$B$6:$Z$165,25,FALSE),"")</f>
        <v>0</v>
      </c>
      <c r="H217" s="120">
        <f>IFERROR(VLOOKUP($B217,[4]도계!$B$6:$Z$168,24,FALSE),"")</f>
        <v>1</v>
      </c>
      <c r="I217" s="122">
        <f>IFERROR(VLOOKUP($B217,[4]도계!$B$6:$Z$168,25,FALSE),"")</f>
        <v>30000</v>
      </c>
      <c r="J217" s="158" t="str">
        <f>IFERROR(VLOOKUP($B217,[4]화순!$B$6:$Z$121,24,FALSE),"")</f>
        <v/>
      </c>
      <c r="K217" s="123" t="str">
        <f>IFERROR(VLOOKUP($B217,[4]화순!$B$6:$Z$121,25,FALSE),"")</f>
        <v/>
      </c>
      <c r="L217" s="124" t="str">
        <f>IFERROR(VLOOKUP($B217,[4]본사!$B$6:$Z$50,24,FALSE),"")</f>
        <v/>
      </c>
      <c r="M217" s="121" t="str">
        <f>IFERROR(VLOOKUP($B217,[4]본사!$B$6:$Z$50,25,FALSE),"")</f>
        <v/>
      </c>
      <c r="N217" s="51"/>
      <c r="O217" s="51"/>
    </row>
    <row r="218" spans="1:15" ht="14.45" customHeight="1">
      <c r="A218" s="231"/>
      <c r="B218" s="162" t="s">
        <v>98</v>
      </c>
      <c r="C218" s="147" t="s">
        <v>18</v>
      </c>
      <c r="D218" s="148">
        <v>1</v>
      </c>
      <c r="E218" s="149">
        <f t="shared" si="8"/>
        <v>10000</v>
      </c>
      <c r="F218" s="120" t="str">
        <f>IFERROR(VLOOKUP($B218,[4]장성!$B$6:$Z$165,24,FALSE),"")</f>
        <v/>
      </c>
      <c r="G218" s="121" t="str">
        <f>IFERROR(VLOOKUP($B218,[4]장성!$B$6:$Z$165,25,FALSE),"")</f>
        <v/>
      </c>
      <c r="H218" s="120">
        <f>IFERROR(VLOOKUP($B218,[4]도계!$B$6:$Z$168,24,FALSE),"")</f>
        <v>1</v>
      </c>
      <c r="I218" s="122">
        <f>IFERROR(VLOOKUP($B218,[4]도계!$B$6:$Z$168,25,FALSE),"")</f>
        <v>10000</v>
      </c>
      <c r="J218" s="120" t="str">
        <f>IFERROR(VLOOKUP($B218,[4]화순!$B$6:$Z$121,24,FALSE),"")</f>
        <v/>
      </c>
      <c r="K218" s="123" t="str">
        <f>IFERROR(VLOOKUP($B218,[4]화순!$B$6:$Z$121,25,FALSE),"")</f>
        <v/>
      </c>
      <c r="L218" s="124" t="str">
        <f>IFERROR(VLOOKUP($B218,[4]본사!$B$6:$Z$50,24,FALSE),"")</f>
        <v/>
      </c>
      <c r="M218" s="121" t="str">
        <f>IFERROR(VLOOKUP($B218,[4]본사!$B$6:$Z$50,25,FALSE),"")</f>
        <v/>
      </c>
      <c r="N218" s="51"/>
      <c r="O218" s="51"/>
    </row>
    <row r="219" spans="1:15" ht="14.45" customHeight="1">
      <c r="A219" s="231"/>
      <c r="B219" s="162" t="s">
        <v>99</v>
      </c>
      <c r="C219" s="166" t="s">
        <v>18</v>
      </c>
      <c r="D219" s="148">
        <v>1</v>
      </c>
      <c r="E219" s="149">
        <f t="shared" si="8"/>
        <v>17220</v>
      </c>
      <c r="F219" s="158" t="str">
        <f>IFERROR(VLOOKUP($B219,[4]장성!$B$6:$Z$165,24,FALSE),"")</f>
        <v/>
      </c>
      <c r="G219" s="121" t="str">
        <f>IFERROR(VLOOKUP($B219,[4]장성!$B$6:$Z$165,25,FALSE),"")</f>
        <v/>
      </c>
      <c r="H219" s="120">
        <f>IFERROR(VLOOKUP($B219,[4]도계!$B$6:$Z$168,24,FALSE),"")</f>
        <v>1</v>
      </c>
      <c r="I219" s="122">
        <f>IFERROR(VLOOKUP($B219,[4]도계!$B$6:$Z$168,25,FALSE),"")</f>
        <v>17220</v>
      </c>
      <c r="J219" s="158" t="str">
        <f>IFERROR(VLOOKUP($B219,[4]화순!$B$6:$Z$121,24,FALSE),"")</f>
        <v/>
      </c>
      <c r="K219" s="123" t="str">
        <f>IFERROR(VLOOKUP($B219,[4]화순!$B$6:$Z$121,25,FALSE),"")</f>
        <v/>
      </c>
      <c r="L219" s="124" t="str">
        <f>IFERROR(VLOOKUP($B219,[4]본사!$B$6:$Z$50,24,FALSE),"")</f>
        <v/>
      </c>
      <c r="M219" s="121" t="str">
        <f>IFERROR(VLOOKUP($B219,[4]본사!$B$6:$Z$50,25,FALSE),"")</f>
        <v/>
      </c>
      <c r="N219" s="51"/>
      <c r="O219" s="51"/>
    </row>
    <row r="220" spans="1:15" ht="14.45" customHeight="1">
      <c r="A220" s="231"/>
      <c r="B220" s="162" t="s">
        <v>100</v>
      </c>
      <c r="C220" s="147" t="s">
        <v>101</v>
      </c>
      <c r="D220" s="152">
        <v>3</v>
      </c>
      <c r="E220" s="149">
        <f t="shared" si="8"/>
        <v>29100</v>
      </c>
      <c r="F220" s="158" t="str">
        <f>IFERROR(VLOOKUP($B220,[4]장성!$B$6:$Z$165,24,FALSE),"")</f>
        <v/>
      </c>
      <c r="G220" s="121" t="str">
        <f>IFERROR(VLOOKUP($B220,[4]장성!$B$6:$Z$165,25,FALSE),"")</f>
        <v/>
      </c>
      <c r="H220" s="158">
        <f>IFERROR(VLOOKUP($B220,[4]도계!$B$6:$Z$168,24,FALSE),"")</f>
        <v>3</v>
      </c>
      <c r="I220" s="122">
        <f>IFERROR(VLOOKUP($B220,[4]도계!$B$6:$Z$168,25,FALSE),"")</f>
        <v>29100</v>
      </c>
      <c r="J220" s="158" t="str">
        <f>IFERROR(VLOOKUP($B220,[4]화순!$B$6:$Z$121,24,FALSE),"")</f>
        <v/>
      </c>
      <c r="K220" s="123" t="str">
        <f>IFERROR(VLOOKUP($B220,[4]화순!$B$6:$Z$121,25,FALSE),"")</f>
        <v/>
      </c>
      <c r="L220" s="124" t="str">
        <f>IFERROR(VLOOKUP($B220,[4]본사!$B$6:$Z$50,24,FALSE),"")</f>
        <v/>
      </c>
      <c r="M220" s="121" t="str">
        <f>IFERROR(VLOOKUP($B220,[4]본사!$B$6:$Z$50,25,FALSE),"")</f>
        <v/>
      </c>
      <c r="N220" s="51"/>
      <c r="O220" s="51"/>
    </row>
    <row r="221" spans="1:15" ht="14.45" hidden="1" customHeight="1">
      <c r="A221" s="231"/>
      <c r="B221" s="52"/>
      <c r="C221" s="79"/>
      <c r="D221" s="156"/>
      <c r="E221" s="81">
        <f t="shared" si="8"/>
        <v>0</v>
      </c>
      <c r="F221" s="139" t="str">
        <f>IFERROR(VLOOKUP($B221,[4]장성!$B$6:$Z$165,24,FALSE),"")</f>
        <v/>
      </c>
      <c r="G221" s="56" t="str">
        <f>IFERROR(VLOOKUP($B221,[4]장성!$B$6:$Z$165,25,FALSE),"")</f>
        <v/>
      </c>
      <c r="H221" s="139" t="str">
        <f>IFERROR(VLOOKUP($B221,[4]도계!$B$6:$Z$168,24,FALSE),"")</f>
        <v/>
      </c>
      <c r="I221" s="57" t="str">
        <f>IFERROR(VLOOKUP($B221,[4]도계!$B$6:$Z$168,25,FALSE),"")</f>
        <v/>
      </c>
      <c r="J221" s="139" t="str">
        <f>IFERROR(VLOOKUP($B221,[4]화순!$B$6:$Z$121,24,FALSE),"")</f>
        <v/>
      </c>
      <c r="K221" s="58" t="str">
        <f>IFERROR(VLOOKUP($B221,[4]화순!$B$6:$Z$121,25,FALSE),"")</f>
        <v/>
      </c>
      <c r="L221" s="59" t="str">
        <f>IFERROR(VLOOKUP($B221,[4]본사!$B$6:$Z$50,24,FALSE),"")</f>
        <v/>
      </c>
      <c r="M221" s="56" t="str">
        <f>IFERROR(VLOOKUP($B221,[4]본사!$B$6:$Z$50,25,FALSE),"")</f>
        <v/>
      </c>
      <c r="N221" s="51"/>
      <c r="O221" s="51"/>
    </row>
    <row r="222" spans="1:15" ht="14.45" hidden="1" customHeight="1">
      <c r="A222" s="231"/>
      <c r="B222" s="52"/>
      <c r="C222" s="79"/>
      <c r="D222" s="167"/>
      <c r="E222" s="81">
        <f t="shared" si="8"/>
        <v>0</v>
      </c>
      <c r="F222" s="168" t="str">
        <f>IFERROR(VLOOKUP($B222,[4]장성!$B$6:$Z$165,24,FALSE),"")</f>
        <v/>
      </c>
      <c r="G222" s="56" t="str">
        <f>IFERROR(VLOOKUP($B222,[4]장성!$B$6:$Z$165,25,FALSE),"")</f>
        <v/>
      </c>
      <c r="H222" s="168" t="str">
        <f>IFERROR(VLOOKUP($B222,[4]도계!$B$6:$Z$168,24,FALSE),"")</f>
        <v/>
      </c>
      <c r="I222" s="57" t="str">
        <f>IFERROR(VLOOKUP($B222,[4]도계!$B$6:$Z$168,25,FALSE),"")</f>
        <v/>
      </c>
      <c r="J222" s="168" t="str">
        <f>IFERROR(VLOOKUP($B222,[4]화순!$B$6:$Z$121,24,FALSE),"")</f>
        <v/>
      </c>
      <c r="K222" s="58" t="str">
        <f>IFERROR(VLOOKUP($B222,[4]화순!$B$6:$Z$121,25,FALSE),"")</f>
        <v/>
      </c>
      <c r="L222" s="59" t="str">
        <f>IFERROR(VLOOKUP($B222,[4]본사!$B$6:$Z$50,24,FALSE),"")</f>
        <v/>
      </c>
      <c r="M222" s="56" t="str">
        <f>IFERROR(VLOOKUP($B222,[4]본사!$B$6:$Z$50,25,FALSE),"")</f>
        <v/>
      </c>
      <c r="N222" s="51"/>
      <c r="O222" s="51"/>
    </row>
    <row r="223" spans="1:15" ht="14.45" hidden="1" customHeight="1">
      <c r="A223" s="231"/>
      <c r="B223" s="52"/>
      <c r="C223" s="79"/>
      <c r="D223" s="115"/>
      <c r="E223" s="81">
        <f t="shared" si="8"/>
        <v>0</v>
      </c>
      <c r="F223" s="55" t="str">
        <f>IFERROR(VLOOKUP($B223,[4]장성!$B$6:$Z$165,24,FALSE),"")</f>
        <v/>
      </c>
      <c r="G223" s="56" t="str">
        <f>IFERROR(VLOOKUP($B223,[4]장성!$B$6:$Z$165,25,FALSE),"")</f>
        <v/>
      </c>
      <c r="H223" s="55" t="str">
        <f>IFERROR(VLOOKUP($B223,[4]도계!$B$6:$Z$168,24,FALSE),"")</f>
        <v/>
      </c>
      <c r="I223" s="57" t="str">
        <f>IFERROR(VLOOKUP($B223,[4]도계!$B$6:$Z$168,25,FALSE),"")</f>
        <v/>
      </c>
      <c r="J223" s="55" t="str">
        <f>IFERROR(VLOOKUP($B223,[4]화순!$B$6:$Z$121,24,FALSE),"")</f>
        <v/>
      </c>
      <c r="K223" s="58" t="str">
        <f>IFERROR(VLOOKUP($B223,[4]화순!$B$6:$Z$121,25,FALSE),"")</f>
        <v/>
      </c>
      <c r="L223" s="55" t="str">
        <f>IFERROR(VLOOKUP($B223,[4]본사!$B$6:$Z$50,24,FALSE),"")</f>
        <v/>
      </c>
      <c r="M223" s="56" t="str">
        <f>IFERROR(VLOOKUP($B223,[4]본사!$B$6:$Z$50,25,FALSE),"")</f>
        <v/>
      </c>
      <c r="N223" s="51"/>
      <c r="O223" s="51"/>
    </row>
    <row r="224" spans="1:15" ht="14.45" hidden="1" customHeight="1">
      <c r="A224" s="231"/>
      <c r="B224" s="52"/>
      <c r="C224" s="79"/>
      <c r="D224" s="156"/>
      <c r="E224" s="81">
        <f t="shared" si="8"/>
        <v>0</v>
      </c>
      <c r="F224" s="139" t="str">
        <f>IFERROR(VLOOKUP($B224,[4]장성!$B$6:$Z$165,24,FALSE),"")</f>
        <v/>
      </c>
      <c r="G224" s="56" t="str">
        <f>IFERROR(VLOOKUP($B224,[4]장성!$B$6:$Z$165,25,FALSE),"")</f>
        <v/>
      </c>
      <c r="H224" s="139" t="str">
        <f>IFERROR(VLOOKUP($B224,[4]도계!$B$6:$Z$168,24,FALSE),"")</f>
        <v/>
      </c>
      <c r="I224" s="57" t="str">
        <f>IFERROR(VLOOKUP($B224,[4]도계!$B$6:$Z$168,25,FALSE),"")</f>
        <v/>
      </c>
      <c r="J224" s="139" t="str">
        <f>IFERROR(VLOOKUP($B224,[4]화순!$B$6:$Z$121,24,FALSE),"")</f>
        <v/>
      </c>
      <c r="K224" s="58" t="str">
        <f>IFERROR(VLOOKUP($B224,[4]화순!$B$6:$Z$121,25,FALSE),"")</f>
        <v/>
      </c>
      <c r="L224" s="59" t="str">
        <f>IFERROR(VLOOKUP($B224,[4]본사!$B$6:$Z$50,24,FALSE),"")</f>
        <v/>
      </c>
      <c r="M224" s="56" t="str">
        <f>IFERROR(VLOOKUP($B224,[4]본사!$B$6:$Z$50,25,FALSE),"")</f>
        <v/>
      </c>
      <c r="N224" s="51"/>
      <c r="O224" s="51"/>
    </row>
    <row r="225" spans="1:15" ht="14.45" hidden="1" customHeight="1">
      <c r="A225" s="231"/>
      <c r="B225" s="146"/>
      <c r="C225" s="117"/>
      <c r="D225" s="154"/>
      <c r="E225" s="149">
        <f t="shared" si="8"/>
        <v>0</v>
      </c>
      <c r="F225" s="151" t="str">
        <f>IFERROR(VLOOKUP($B225,[4]장성!$B$6:$Z$165,24,FALSE),"")</f>
        <v/>
      </c>
      <c r="G225" s="121" t="str">
        <f>IFERROR(VLOOKUP($B225,[4]장성!$B$6:$Z$165,25,FALSE),"")</f>
        <v/>
      </c>
      <c r="H225" s="151" t="str">
        <f>IFERROR(VLOOKUP($B225,[4]도계!$B$6:$Z$168,24,FALSE),"")</f>
        <v/>
      </c>
      <c r="I225" s="122" t="str">
        <f>IFERROR(VLOOKUP($B225,[4]도계!$B$6:$Z$168,25,FALSE),"")</f>
        <v/>
      </c>
      <c r="J225" s="151" t="str">
        <f>IFERROR(VLOOKUP($B225,[4]화순!$B$6:$Z$121,24,FALSE),"")</f>
        <v/>
      </c>
      <c r="K225" s="123" t="str">
        <f>IFERROR(VLOOKUP($B225,[4]화순!$B$6:$Z$121,25,FALSE),"")</f>
        <v/>
      </c>
      <c r="L225" s="124" t="str">
        <f>IFERROR(VLOOKUP($B225,[4]본사!$B$6:$Z$50,24,FALSE),"")</f>
        <v/>
      </c>
      <c r="M225" s="121" t="str">
        <f>IFERROR(VLOOKUP($B225,[4]본사!$B$6:$Z$50,25,FALSE),"")</f>
        <v/>
      </c>
      <c r="N225" s="51"/>
      <c r="O225" s="51"/>
    </row>
    <row r="226" spans="1:15" ht="14.45" hidden="1" customHeight="1">
      <c r="A226" s="231"/>
      <c r="B226" s="52"/>
      <c r="C226" s="79"/>
      <c r="D226" s="156"/>
      <c r="E226" s="81">
        <f t="shared" si="8"/>
        <v>0</v>
      </c>
      <c r="F226" s="139" t="str">
        <f>IFERROR(VLOOKUP($B226,[4]장성!$B$6:$Z$165,24,FALSE),"")</f>
        <v/>
      </c>
      <c r="G226" s="56" t="str">
        <f>IFERROR(VLOOKUP($B226,[4]장성!$B$6:$Z$165,25,FALSE),"")</f>
        <v/>
      </c>
      <c r="H226" s="139" t="str">
        <f>IFERROR(VLOOKUP($B226,[4]도계!$B$6:$Z$168,24,FALSE),"")</f>
        <v/>
      </c>
      <c r="I226" s="57" t="str">
        <f>IFERROR(VLOOKUP($B226,[4]도계!$B$6:$Z$168,25,FALSE),"")</f>
        <v/>
      </c>
      <c r="J226" s="139" t="str">
        <f>IFERROR(VLOOKUP($B226,[4]화순!$B$6:$Z$121,24,FALSE),"")</f>
        <v/>
      </c>
      <c r="K226" s="58" t="str">
        <f>IFERROR(VLOOKUP($B226,[4]화순!$B$6:$Z$121,25,FALSE),"")</f>
        <v/>
      </c>
      <c r="L226" s="59" t="str">
        <f>IFERROR(VLOOKUP($B226,[4]본사!$B$6:$Z$50,24,FALSE),"")</f>
        <v/>
      </c>
      <c r="M226" s="56" t="str">
        <f>IFERROR(VLOOKUP($B226,[4]본사!$B$6:$Z$50,25,FALSE),"")</f>
        <v/>
      </c>
      <c r="N226" s="51"/>
      <c r="O226" s="51"/>
    </row>
    <row r="227" spans="1:15" ht="14.45" hidden="1" customHeight="1">
      <c r="A227" s="231"/>
      <c r="B227" s="52"/>
      <c r="C227" s="79"/>
      <c r="D227" s="156"/>
      <c r="E227" s="81">
        <f t="shared" si="8"/>
        <v>0</v>
      </c>
      <c r="F227" s="139" t="str">
        <f>IFERROR(VLOOKUP($B227,[4]장성!$B$6:$Z$165,24,FALSE),"")</f>
        <v/>
      </c>
      <c r="G227" s="56" t="str">
        <f>IFERROR(VLOOKUP($B227,[4]장성!$B$6:$Z$165,25,FALSE),"")</f>
        <v/>
      </c>
      <c r="H227" s="139" t="str">
        <f>IFERROR(VLOOKUP($B227,[4]도계!$B$6:$Z$168,24,FALSE),"")</f>
        <v/>
      </c>
      <c r="I227" s="57" t="str">
        <f>IFERROR(VLOOKUP($B227,[4]도계!$B$6:$Z$168,25,FALSE),"")</f>
        <v/>
      </c>
      <c r="J227" s="139" t="str">
        <f>IFERROR(VLOOKUP($B227,[4]화순!$B$6:$Z$121,24,FALSE),"")</f>
        <v/>
      </c>
      <c r="K227" s="58" t="str">
        <f>IFERROR(VLOOKUP($B227,[4]화순!$B$6:$Z$121,25,FALSE),"")</f>
        <v/>
      </c>
      <c r="L227" s="59" t="str">
        <f>IFERROR(VLOOKUP($B227,[4]본사!$B$6:$Z$50,24,FALSE),"")</f>
        <v/>
      </c>
      <c r="M227" s="56" t="str">
        <f>IFERROR(VLOOKUP($B227,[4]본사!$B$6:$Z$50,25,FALSE),"")</f>
        <v/>
      </c>
      <c r="N227" s="51"/>
      <c r="O227" s="51"/>
    </row>
    <row r="228" spans="1:15" ht="14.45" hidden="1" customHeight="1">
      <c r="A228" s="231"/>
      <c r="B228" s="52"/>
      <c r="C228" s="79"/>
      <c r="D228" s="167"/>
      <c r="E228" s="81">
        <f t="shared" si="8"/>
        <v>0</v>
      </c>
      <c r="F228" s="168" t="str">
        <f>IFERROR(VLOOKUP($B228,[4]장성!$B$6:$Z$165,24,FALSE),"")</f>
        <v/>
      </c>
      <c r="G228" s="56" t="str">
        <f>IFERROR(VLOOKUP($B228,[4]장성!$B$6:$Z$165,25,FALSE),"")</f>
        <v/>
      </c>
      <c r="H228" s="168" t="str">
        <f>IFERROR(VLOOKUP($B228,[4]도계!$B$6:$Z$168,24,FALSE),"")</f>
        <v/>
      </c>
      <c r="I228" s="57" t="str">
        <f>IFERROR(VLOOKUP($B228,[4]도계!$B$6:$Z$168,25,FALSE),"")</f>
        <v/>
      </c>
      <c r="J228" s="168" t="str">
        <f>IFERROR(VLOOKUP($B228,[4]화순!$B$6:$Z$121,24,FALSE),"")</f>
        <v/>
      </c>
      <c r="K228" s="58" t="str">
        <f>IFERROR(VLOOKUP($B228,[4]화순!$B$6:$Z$121,25,FALSE),"")</f>
        <v/>
      </c>
      <c r="L228" s="59" t="str">
        <f>IFERROR(VLOOKUP($B228,[4]본사!$B$6:$Z$50,24,FALSE),"")</f>
        <v/>
      </c>
      <c r="M228" s="56" t="str">
        <f>IFERROR(VLOOKUP($B228,[4]본사!$B$6:$Z$50,25,FALSE),"")</f>
        <v/>
      </c>
      <c r="N228" s="51"/>
      <c r="O228" s="51"/>
    </row>
    <row r="229" spans="1:15" ht="14.45" hidden="1" customHeight="1">
      <c r="A229" s="231"/>
      <c r="B229" s="52"/>
      <c r="C229" s="79"/>
      <c r="D229" s="156"/>
      <c r="E229" s="81">
        <f t="shared" ref="D229:E249" si="9">SUM(G229,I229,K229,M229)</f>
        <v>0</v>
      </c>
      <c r="F229" s="139" t="str">
        <f>IFERROR(VLOOKUP($B229,[4]장성!$B$6:$Z$165,24,FALSE),"")</f>
        <v/>
      </c>
      <c r="G229" s="56" t="str">
        <f>IFERROR(VLOOKUP($B229,[4]장성!$B$6:$Z$165,25,FALSE),"")</f>
        <v/>
      </c>
      <c r="H229" s="139" t="str">
        <f>IFERROR(VLOOKUP($B229,[4]도계!$B$6:$Z$168,24,FALSE),"")</f>
        <v/>
      </c>
      <c r="I229" s="57" t="str">
        <f>IFERROR(VLOOKUP($B229,[4]도계!$B$6:$Z$168,25,FALSE),"")</f>
        <v/>
      </c>
      <c r="J229" s="139" t="str">
        <f>IFERROR(VLOOKUP($B229,[4]화순!$B$6:$Z$121,24,FALSE),"")</f>
        <v/>
      </c>
      <c r="K229" s="58" t="str">
        <f>IFERROR(VLOOKUP($B229,[4]화순!$B$6:$Z$121,25,FALSE),"")</f>
        <v/>
      </c>
      <c r="L229" s="59" t="str">
        <f>IFERROR(VLOOKUP($B229,[4]본사!$B$6:$Z$50,24,FALSE),"")</f>
        <v/>
      </c>
      <c r="M229" s="56" t="str">
        <f>IFERROR(VLOOKUP($B229,[4]본사!$B$6:$Z$50,25,FALSE),"")</f>
        <v/>
      </c>
      <c r="N229" s="51"/>
      <c r="O229" s="51"/>
    </row>
    <row r="230" spans="1:15" ht="14.45" hidden="1" customHeight="1">
      <c r="A230" s="231"/>
      <c r="B230" s="52"/>
      <c r="C230" s="79"/>
      <c r="D230" s="167"/>
      <c r="E230" s="81">
        <f t="shared" si="9"/>
        <v>0</v>
      </c>
      <c r="F230" s="168" t="str">
        <f>IFERROR(VLOOKUP($B230,[4]장성!$B$6:$Z$165,24,FALSE),"")</f>
        <v/>
      </c>
      <c r="G230" s="56" t="str">
        <f>IFERROR(VLOOKUP($B230,[4]장성!$B$6:$Z$165,25,FALSE),"")</f>
        <v/>
      </c>
      <c r="H230" s="168" t="str">
        <f>IFERROR(VLOOKUP($B230,[4]도계!$B$6:$Z$168,24,FALSE),"")</f>
        <v/>
      </c>
      <c r="I230" s="57" t="str">
        <f>IFERROR(VLOOKUP($B230,[4]도계!$B$6:$Z$168,25,FALSE),"")</f>
        <v/>
      </c>
      <c r="J230" s="168" t="str">
        <f>IFERROR(VLOOKUP($B230,[4]화순!$B$6:$Z$121,24,FALSE),"")</f>
        <v/>
      </c>
      <c r="K230" s="58" t="str">
        <f>IFERROR(VLOOKUP($B230,[4]화순!$B$6:$Z$121,25,FALSE),"")</f>
        <v/>
      </c>
      <c r="L230" s="59" t="str">
        <f>IFERROR(VLOOKUP($B230,[4]본사!$B$6:$Z$50,24,FALSE),"")</f>
        <v/>
      </c>
      <c r="M230" s="56" t="str">
        <f>IFERROR(VLOOKUP($B230,[4]본사!$B$6:$Z$50,25,FALSE),"")</f>
        <v/>
      </c>
      <c r="N230" s="51"/>
      <c r="O230" s="51"/>
    </row>
    <row r="231" spans="1:15" ht="14.45" hidden="1" customHeight="1">
      <c r="A231" s="231"/>
      <c r="B231" s="162"/>
      <c r="C231" s="117"/>
      <c r="D231" s="157"/>
      <c r="E231" s="149">
        <f t="shared" si="9"/>
        <v>0</v>
      </c>
      <c r="F231" s="158" t="str">
        <f>IFERROR(VLOOKUP($B231,[4]장성!$B$6:$Z$165,24,FALSE),"")</f>
        <v/>
      </c>
      <c r="G231" s="121" t="str">
        <f>IFERROR(VLOOKUP($B231,[4]장성!$B$6:$Z$165,25,FALSE),"")</f>
        <v/>
      </c>
      <c r="H231" s="158" t="str">
        <f>IFERROR(VLOOKUP($B231,[4]도계!$B$6:$Z$168,24,FALSE),"")</f>
        <v/>
      </c>
      <c r="I231" s="122" t="str">
        <f>IFERROR(VLOOKUP($B231,[4]도계!$B$6:$Z$168,25,FALSE),"")</f>
        <v/>
      </c>
      <c r="J231" s="158" t="str">
        <f>IFERROR(VLOOKUP($B231,[4]화순!$B$6:$Z$121,24,FALSE),"")</f>
        <v/>
      </c>
      <c r="K231" s="123" t="str">
        <f>IFERROR(VLOOKUP($B231,[4]화순!$B$6:$Z$121,25,FALSE),"")</f>
        <v/>
      </c>
      <c r="L231" s="124" t="str">
        <f>IFERROR(VLOOKUP($B231,[4]본사!$B$6:$Z$50,24,FALSE),"")</f>
        <v/>
      </c>
      <c r="M231" s="121" t="str">
        <f>IFERROR(VLOOKUP($B231,[4]본사!$B$6:$Z$50,25,FALSE),"")</f>
        <v/>
      </c>
      <c r="N231" s="51"/>
      <c r="O231" s="51"/>
    </row>
    <row r="232" spans="1:15" ht="14.45" hidden="1" customHeight="1">
      <c r="A232" s="231"/>
      <c r="B232" s="162"/>
      <c r="C232" s="117"/>
      <c r="D232" s="118"/>
      <c r="E232" s="149">
        <f t="shared" si="9"/>
        <v>0</v>
      </c>
      <c r="F232" s="120" t="str">
        <f>IFERROR(VLOOKUP($B232,[4]장성!$B$6:$Z$165,24,FALSE),"")</f>
        <v/>
      </c>
      <c r="G232" s="121" t="str">
        <f>IFERROR(VLOOKUP($B232,[4]장성!$B$6:$Z$165,25,FALSE),"")</f>
        <v/>
      </c>
      <c r="H232" s="120" t="str">
        <f>IFERROR(VLOOKUP($B232,[4]도계!$B$6:$Z$168,24,FALSE),"")</f>
        <v/>
      </c>
      <c r="I232" s="122" t="str">
        <f>IFERROR(VLOOKUP($B232,[4]도계!$B$6:$Z$168,25,FALSE),"")</f>
        <v/>
      </c>
      <c r="J232" s="120" t="str">
        <f>IFERROR(VLOOKUP($B232,[4]화순!$B$6:$Z$121,24,FALSE),"")</f>
        <v/>
      </c>
      <c r="K232" s="123" t="str">
        <f>IFERROR(VLOOKUP($B232,[4]화순!$B$6:$Z$121,25,FALSE),"")</f>
        <v/>
      </c>
      <c r="L232" s="124" t="str">
        <f>IFERROR(VLOOKUP($B232,[4]본사!$B$6:$Z$50,24,FALSE),"")</f>
        <v/>
      </c>
      <c r="M232" s="121" t="str">
        <f>IFERROR(VLOOKUP($B232,[4]본사!$B$6:$Z$50,25,FALSE),"")</f>
        <v/>
      </c>
      <c r="N232" s="51"/>
      <c r="O232" s="51"/>
    </row>
    <row r="233" spans="1:15" ht="14.45" hidden="1" customHeight="1">
      <c r="A233" s="231"/>
      <c r="B233" s="162"/>
      <c r="C233" s="117"/>
      <c r="D233" s="118"/>
      <c r="E233" s="149">
        <f t="shared" si="9"/>
        <v>0</v>
      </c>
      <c r="F233" s="120" t="str">
        <f>IFERROR(VLOOKUP($B233,[4]장성!$B$6:$Z$165,24,FALSE),"")</f>
        <v/>
      </c>
      <c r="G233" s="121" t="str">
        <f>IFERROR(VLOOKUP($B233,[4]장성!$B$6:$Z$165,25,FALSE),"")</f>
        <v/>
      </c>
      <c r="H233" s="120" t="str">
        <f>IFERROR(VLOOKUP($B233,[4]도계!$B$6:$Z$168,24,FALSE),"")</f>
        <v/>
      </c>
      <c r="I233" s="122" t="str">
        <f>IFERROR(VLOOKUP($B233,[4]도계!$B$6:$Z$168,25,FALSE),"")</f>
        <v/>
      </c>
      <c r="J233" s="120" t="str">
        <f>IFERROR(VLOOKUP($B233,[4]화순!$B$6:$Z$121,24,FALSE),"")</f>
        <v/>
      </c>
      <c r="K233" s="123" t="str">
        <f>IFERROR(VLOOKUP($B233,[4]화순!$B$6:$Z$121,25,FALSE),"")</f>
        <v/>
      </c>
      <c r="L233" s="124" t="str">
        <f>IFERROR(VLOOKUP($B233,[4]본사!$B$6:$Z$50,24,FALSE),"")</f>
        <v/>
      </c>
      <c r="M233" s="121" t="str">
        <f>IFERROR(VLOOKUP($B233,[4]본사!$B$6:$Z$50,25,FALSE),"")</f>
        <v/>
      </c>
      <c r="N233" s="51"/>
      <c r="O233" s="51"/>
    </row>
    <row r="234" spans="1:15" ht="14.45" hidden="1" customHeight="1">
      <c r="A234" s="231"/>
      <c r="B234" s="162"/>
      <c r="C234" s="117"/>
      <c r="D234" s="157"/>
      <c r="E234" s="149">
        <f t="shared" si="9"/>
        <v>0</v>
      </c>
      <c r="F234" s="158" t="str">
        <f>IFERROR(VLOOKUP($B234,[4]장성!$B$6:$Z$165,24,FALSE),"")</f>
        <v/>
      </c>
      <c r="G234" s="121" t="str">
        <f>IFERROR(VLOOKUP($B234,[4]장성!$B$6:$Z$165,25,FALSE),"")</f>
        <v/>
      </c>
      <c r="H234" s="158" t="str">
        <f>IFERROR(VLOOKUP($B234,[4]도계!$B$6:$Z$168,24,FALSE),"")</f>
        <v/>
      </c>
      <c r="I234" s="122" t="str">
        <f>IFERROR(VLOOKUP($B234,[4]도계!$B$6:$Z$168,25,FALSE),"")</f>
        <v/>
      </c>
      <c r="J234" s="158" t="str">
        <f>IFERROR(VLOOKUP($B234,[4]화순!$B$6:$Z$121,24,FALSE),"")</f>
        <v/>
      </c>
      <c r="K234" s="123" t="str">
        <f>IFERROR(VLOOKUP($B234,[4]화순!$B$6:$Z$121,25,FALSE),"")</f>
        <v/>
      </c>
      <c r="L234" s="124" t="str">
        <f>IFERROR(VLOOKUP($B234,[4]본사!$B$6:$Z$50,24,FALSE),"")</f>
        <v/>
      </c>
      <c r="M234" s="121" t="str">
        <f>IFERROR(VLOOKUP($B234,[4]본사!$B$6:$Z$50,25,FALSE),"")</f>
        <v/>
      </c>
      <c r="N234" s="51"/>
      <c r="O234" s="51"/>
    </row>
    <row r="235" spans="1:15" ht="14.45" hidden="1" customHeight="1">
      <c r="A235" s="231"/>
      <c r="B235" s="162"/>
      <c r="C235" s="117"/>
      <c r="D235" s="118"/>
      <c r="E235" s="149">
        <f t="shared" si="9"/>
        <v>0</v>
      </c>
      <c r="F235" s="120" t="str">
        <f>IFERROR(VLOOKUP($B235,[4]장성!$B$6:$Z$165,24,FALSE),"")</f>
        <v/>
      </c>
      <c r="G235" s="121" t="str">
        <f>IFERROR(VLOOKUP($B235,[4]장성!$B$6:$Z$165,25,FALSE),"")</f>
        <v/>
      </c>
      <c r="H235" s="120" t="str">
        <f>IFERROR(VLOOKUP($B235,[4]도계!$B$6:$Z$168,24,FALSE),"")</f>
        <v/>
      </c>
      <c r="I235" s="122" t="str">
        <f>IFERROR(VLOOKUP($B235,[4]도계!$B$6:$Z$168,25,FALSE),"")</f>
        <v/>
      </c>
      <c r="J235" s="120" t="str">
        <f>IFERROR(VLOOKUP($B235,[4]화순!$B$6:$Z$121,24,FALSE),"")</f>
        <v/>
      </c>
      <c r="K235" s="123" t="str">
        <f>IFERROR(VLOOKUP($B235,[4]화순!$B$6:$Z$121,25,FALSE),"")</f>
        <v/>
      </c>
      <c r="L235" s="124" t="str">
        <f>IFERROR(VLOOKUP($B235,[4]본사!$B$6:$Z$50,24,FALSE),"")</f>
        <v/>
      </c>
      <c r="M235" s="121" t="str">
        <f>IFERROR(VLOOKUP($B235,[4]본사!$B$6:$Z$50,25,FALSE),"")</f>
        <v/>
      </c>
      <c r="N235" s="169"/>
      <c r="O235" s="51"/>
    </row>
    <row r="236" spans="1:15" ht="14.45" hidden="1" customHeight="1">
      <c r="A236" s="231"/>
      <c r="B236" s="162"/>
      <c r="C236" s="117"/>
      <c r="D236" s="118"/>
      <c r="E236" s="149">
        <f t="shared" si="9"/>
        <v>0</v>
      </c>
      <c r="F236" s="120" t="str">
        <f>IFERROR(VLOOKUP($B236,[4]장성!$B$6:$Z$165,24,FALSE),"")</f>
        <v/>
      </c>
      <c r="G236" s="121" t="str">
        <f>IFERROR(VLOOKUP($B236,[4]장성!$B$6:$Z$165,25,FALSE),"")</f>
        <v/>
      </c>
      <c r="H236" s="120" t="str">
        <f>IFERROR(VLOOKUP($B236,[4]도계!$B$6:$Z$168,24,FALSE),"")</f>
        <v/>
      </c>
      <c r="I236" s="122" t="str">
        <f>IFERROR(VLOOKUP($B236,[4]도계!$B$6:$Z$168,25,FALSE),"")</f>
        <v/>
      </c>
      <c r="J236" s="120" t="str">
        <f>IFERROR(VLOOKUP($B236,[4]화순!$B$6:$Z$121,24,FALSE),"")</f>
        <v/>
      </c>
      <c r="K236" s="123" t="str">
        <f>IFERROR(VLOOKUP($B236,[4]화순!$B$6:$Z$121,25,FALSE),"")</f>
        <v/>
      </c>
      <c r="L236" s="124" t="str">
        <f>IFERROR(VLOOKUP($B236,[4]본사!$B$6:$Z$50,24,FALSE),"")</f>
        <v/>
      </c>
      <c r="M236" s="121" t="str">
        <f>IFERROR(VLOOKUP($B236,[4]본사!$B$6:$Z$50,25,FALSE),"")</f>
        <v/>
      </c>
      <c r="N236" s="51"/>
      <c r="O236" s="51"/>
    </row>
    <row r="237" spans="1:15" ht="14.45" hidden="1" customHeight="1">
      <c r="A237" s="231"/>
      <c r="B237" s="162"/>
      <c r="C237" s="117"/>
      <c r="D237" s="157"/>
      <c r="E237" s="149">
        <f t="shared" si="9"/>
        <v>0</v>
      </c>
      <c r="F237" s="158" t="str">
        <f>IFERROR(VLOOKUP($B237,[4]장성!$B$6:$Z$165,24,FALSE),"")</f>
        <v/>
      </c>
      <c r="G237" s="121" t="str">
        <f>IFERROR(VLOOKUP($B237,[4]장성!$B$6:$Z$165,25,FALSE),"")</f>
        <v/>
      </c>
      <c r="H237" s="158" t="str">
        <f>IFERROR(VLOOKUP($B237,[4]도계!$B$6:$Z$168,24,FALSE),"")</f>
        <v/>
      </c>
      <c r="I237" s="122" t="str">
        <f>IFERROR(VLOOKUP($B237,[4]도계!$B$6:$Z$168,25,FALSE),"")</f>
        <v/>
      </c>
      <c r="J237" s="158" t="str">
        <f>IFERROR(VLOOKUP($B237,[4]화순!$B$6:$Z$121,24,FALSE),"")</f>
        <v/>
      </c>
      <c r="K237" s="123" t="str">
        <f>IFERROR(VLOOKUP($B237,[4]화순!$B$6:$Z$121,25,FALSE),"")</f>
        <v/>
      </c>
      <c r="L237" s="124" t="str">
        <f>IFERROR(VLOOKUP($B237,[4]본사!$B$6:$Z$50,24,FALSE),"")</f>
        <v/>
      </c>
      <c r="M237" s="121" t="str">
        <f>IFERROR(VLOOKUP($B237,[4]본사!$B$6:$Z$50,25,FALSE),"")</f>
        <v/>
      </c>
      <c r="N237" s="51"/>
      <c r="O237" s="51"/>
    </row>
    <row r="238" spans="1:15" ht="14.45" hidden="1" customHeight="1">
      <c r="A238" s="231"/>
      <c r="B238" s="162"/>
      <c r="C238" s="117"/>
      <c r="D238" s="157"/>
      <c r="E238" s="149">
        <f t="shared" si="9"/>
        <v>0</v>
      </c>
      <c r="F238" s="158" t="str">
        <f>IFERROR(VLOOKUP($B238,[4]장성!$B$6:$Z$165,24,FALSE),"")</f>
        <v/>
      </c>
      <c r="G238" s="121" t="str">
        <f>IFERROR(VLOOKUP($B238,[4]장성!$B$6:$Z$165,25,FALSE),"")</f>
        <v/>
      </c>
      <c r="H238" s="158" t="str">
        <f>IFERROR(VLOOKUP($B238,[4]도계!$B$6:$Z$168,24,FALSE),"")</f>
        <v/>
      </c>
      <c r="I238" s="122" t="str">
        <f>IFERROR(VLOOKUP($B238,[4]도계!$B$6:$Z$168,25,FALSE),"")</f>
        <v/>
      </c>
      <c r="J238" s="158" t="str">
        <f>IFERROR(VLOOKUP($B238,[4]화순!$B$6:$Z$121,24,FALSE),"")</f>
        <v/>
      </c>
      <c r="K238" s="123" t="str">
        <f>IFERROR(VLOOKUP($B238,[4]화순!$B$6:$Z$121,25,FALSE),"")</f>
        <v/>
      </c>
      <c r="L238" s="124" t="str">
        <f>IFERROR(VLOOKUP($B238,[4]본사!$B$6:$Z$50,24,FALSE),"")</f>
        <v/>
      </c>
      <c r="M238" s="121" t="str">
        <f>IFERROR(VLOOKUP($B238,[4]본사!$B$6:$Z$50,25,FALSE),"")</f>
        <v/>
      </c>
      <c r="N238" s="51"/>
      <c r="O238" s="51"/>
    </row>
    <row r="239" spans="1:15" ht="14.45" hidden="1" customHeight="1">
      <c r="A239" s="231"/>
      <c r="B239" s="162"/>
      <c r="C239" s="117"/>
      <c r="D239" s="118"/>
      <c r="E239" s="149">
        <f t="shared" si="9"/>
        <v>0</v>
      </c>
      <c r="F239" s="120" t="str">
        <f>IFERROR(VLOOKUP($B239,[4]장성!$B$6:$Z$165,24,FALSE),"")</f>
        <v/>
      </c>
      <c r="G239" s="121" t="str">
        <f>IFERROR(VLOOKUP($B239,[4]장성!$B$6:$Z$165,25,FALSE),"")</f>
        <v/>
      </c>
      <c r="H239" s="120" t="str">
        <f>IFERROR(VLOOKUP($B239,[4]도계!$B$6:$Z$168,24,FALSE),"")</f>
        <v/>
      </c>
      <c r="I239" s="122" t="str">
        <f>IFERROR(VLOOKUP($B239,[4]도계!$B$6:$Z$168,25,FALSE),"")</f>
        <v/>
      </c>
      <c r="J239" s="120" t="str">
        <f>IFERROR(VLOOKUP($B239,[4]화순!$B$6:$Z$121,24,FALSE),"")</f>
        <v/>
      </c>
      <c r="K239" s="123" t="str">
        <f>IFERROR(VLOOKUP($B239,[4]화순!$B$6:$Z$121,25,FALSE),"")</f>
        <v/>
      </c>
      <c r="L239" s="124" t="str">
        <f>IFERROR(VLOOKUP($B239,[4]본사!$B$6:$Z$50,24,FALSE),"")</f>
        <v/>
      </c>
      <c r="M239" s="121" t="str">
        <f>IFERROR(VLOOKUP($B239,[4]본사!$B$6:$Z$50,25,FALSE),"")</f>
        <v/>
      </c>
      <c r="N239" s="51"/>
      <c r="O239" s="51"/>
    </row>
    <row r="240" spans="1:15" ht="14.45" hidden="1" customHeight="1">
      <c r="A240" s="231"/>
      <c r="B240" s="52"/>
      <c r="C240" s="117"/>
      <c r="D240" s="157"/>
      <c r="E240" s="149">
        <f t="shared" si="9"/>
        <v>0</v>
      </c>
      <c r="F240" s="158" t="str">
        <f>IFERROR(VLOOKUP($B240,[4]장성!$B$6:$Z$165,24,FALSE),"")</f>
        <v/>
      </c>
      <c r="G240" s="121" t="str">
        <f>IFERROR(VLOOKUP($B240,[4]장성!$B$6:$Z$165,25,FALSE),"")</f>
        <v/>
      </c>
      <c r="H240" s="158" t="str">
        <f>IFERROR(VLOOKUP($B240,[4]도계!$B$6:$Z$168,24,FALSE),"")</f>
        <v/>
      </c>
      <c r="I240" s="122" t="str">
        <f>IFERROR(VLOOKUP($B240,[4]도계!$B$6:$Z$168,25,FALSE),"")</f>
        <v/>
      </c>
      <c r="J240" s="158" t="str">
        <f>IFERROR(VLOOKUP($B240,[4]화순!$B$6:$Z$121,24,FALSE),"")</f>
        <v/>
      </c>
      <c r="K240" s="123" t="str">
        <f>IFERROR(VLOOKUP($B240,[4]화순!$B$6:$Z$121,25,FALSE),"")</f>
        <v/>
      </c>
      <c r="L240" s="124" t="str">
        <f>IFERROR(VLOOKUP($B240,[4]본사!$B$6:$Z$50,24,FALSE),"")</f>
        <v/>
      </c>
      <c r="M240" s="121" t="str">
        <f>IFERROR(VLOOKUP($B240,[4]본사!$B$6:$Z$50,25,FALSE),"")</f>
        <v/>
      </c>
      <c r="N240" s="51"/>
      <c r="O240" s="51"/>
    </row>
    <row r="241" spans="1:15" ht="14.45" hidden="1" customHeight="1">
      <c r="A241" s="231"/>
      <c r="B241" s="162"/>
      <c r="C241" s="117"/>
      <c r="D241" s="157"/>
      <c r="E241" s="149">
        <f>SUM(G241,I241,K241,M241)</f>
        <v>0</v>
      </c>
      <c r="F241" s="158" t="str">
        <f>IFERROR(VLOOKUP($B241,[4]장성!$B$6:$Z$165,24,FALSE),"")</f>
        <v/>
      </c>
      <c r="G241" s="121" t="str">
        <f>IFERROR(VLOOKUP($B241,[4]장성!$B$6:$Z$165,25,FALSE),"")</f>
        <v/>
      </c>
      <c r="H241" s="158" t="str">
        <f>IFERROR(VLOOKUP($B241,[4]도계!$B$6:$Z$168,24,FALSE),"")</f>
        <v/>
      </c>
      <c r="I241" s="122" t="str">
        <f>IFERROR(VLOOKUP($B241,[4]도계!$B$6:$Z$168,25,FALSE),"")</f>
        <v/>
      </c>
      <c r="J241" s="158" t="str">
        <f>IFERROR(VLOOKUP($B241,[4]화순!$B$6:$Z$121,24,FALSE),"")</f>
        <v/>
      </c>
      <c r="K241" s="123" t="str">
        <f>IFERROR(VLOOKUP($B241,[4]화순!$B$6:$Z$121,25,FALSE),"")</f>
        <v/>
      </c>
      <c r="L241" s="124" t="str">
        <f>IFERROR(VLOOKUP($B241,[4]본사!$B$6:$Z$50,24,FALSE),"")</f>
        <v/>
      </c>
      <c r="M241" s="121" t="str">
        <f>IFERROR(VLOOKUP($B241,[4]본사!$B$6:$Z$50,25,FALSE),"")</f>
        <v/>
      </c>
      <c r="N241" s="51"/>
      <c r="O241" s="51"/>
    </row>
    <row r="242" spans="1:15" s="171" customFormat="1" ht="14.45" customHeight="1">
      <c r="A242" s="232"/>
      <c r="B242" s="62" t="s">
        <v>102</v>
      </c>
      <c r="C242" s="170"/>
      <c r="D242" s="36">
        <f t="shared" si="9"/>
        <v>7</v>
      </c>
      <c r="E242" s="64">
        <f>SUM(E216:E241)</f>
        <v>176320</v>
      </c>
      <c r="F242" s="38">
        <f>COUNTIF(G216:G241,"&gt;0")</f>
        <v>1</v>
      </c>
      <c r="G242" s="65">
        <f>SUM(G216:G241)</f>
        <v>20000</v>
      </c>
      <c r="H242" s="38">
        <f>COUNTIF(I216:I241,"&gt;0")</f>
        <v>5</v>
      </c>
      <c r="I242" s="66">
        <f>SUM(I216:I241)</f>
        <v>136320</v>
      </c>
      <c r="J242" s="38">
        <f>COUNTIF(K216:K241,"&gt;0")</f>
        <v>0</v>
      </c>
      <c r="K242" s="65">
        <f>SUM(K216:K241)</f>
        <v>0</v>
      </c>
      <c r="L242" s="38">
        <f>COUNTIF(M216:M241,"&gt;0")</f>
        <v>1</v>
      </c>
      <c r="M242" s="65">
        <f>SUM(M216:M241)</f>
        <v>20000</v>
      </c>
      <c r="N242" s="67"/>
      <c r="O242" s="67"/>
    </row>
    <row r="243" spans="1:15" s="171" customFormat="1" ht="27.95" customHeight="1">
      <c r="A243" s="172" t="s">
        <v>103</v>
      </c>
      <c r="B243" s="173"/>
      <c r="C243" s="174"/>
      <c r="D243" s="175">
        <f t="shared" si="9"/>
        <v>80</v>
      </c>
      <c r="E243" s="176">
        <f>SUM(E6,E242,E215,E193,E83,E16)</f>
        <v>6179147</v>
      </c>
      <c r="F243" s="177">
        <f>SUM(F6,F242,F215,F193,F83,F16)</f>
        <v>32</v>
      </c>
      <c r="G243" s="178">
        <f>SUM(G6,G242,G215,G193,G83,G16)</f>
        <v>2857598</v>
      </c>
      <c r="H243" s="177">
        <f>SUM(H6,H242,H215,H193,H83,H16)</f>
        <v>39</v>
      </c>
      <c r="I243" s="179">
        <f>SUM(I6,I242,I215,I193,I83,I16)</f>
        <v>2719807</v>
      </c>
      <c r="J243" s="177">
        <f>SUM(J6,J242,J215,J193,J83,J16)</f>
        <v>0</v>
      </c>
      <c r="K243" s="178">
        <f>SUM(K6,K242,K215,K193,K83,K16)</f>
        <v>0</v>
      </c>
      <c r="L243" s="177">
        <f>SUM(L6,L242,L215,L193,L83,L16)</f>
        <v>9</v>
      </c>
      <c r="M243" s="178">
        <f>SUM(M6,M242,M215,M193,M83,M16)</f>
        <v>601742</v>
      </c>
      <c r="N243" s="67"/>
      <c r="O243" s="67"/>
    </row>
    <row r="244" spans="1:15" s="188" customFormat="1" ht="14.45" customHeight="1">
      <c r="A244" s="233" t="s">
        <v>104</v>
      </c>
      <c r="B244" s="42" t="s">
        <v>105</v>
      </c>
      <c r="C244" s="180" t="s">
        <v>37</v>
      </c>
      <c r="D244" s="135">
        <f t="shared" si="9"/>
        <v>1</v>
      </c>
      <c r="E244" s="181">
        <f>SUM(G244,I244,K244,M244)</f>
        <v>55000</v>
      </c>
      <c r="F244" s="182" t="str">
        <f>IFERROR(VLOOKUP($B244,[4]장성!$B$6:$Z$165,24,FALSE),"")</f>
        <v/>
      </c>
      <c r="G244" s="183" t="str">
        <f>IFERROR(VLOOKUP($B244,[4]장성!$B$6:$Z$165,25,FALSE),"")</f>
        <v/>
      </c>
      <c r="H244" s="184" t="str">
        <f>IFERROR(VLOOKUP($B244,[4]도계!$B$6:$Z$168,24,FALSE),"")</f>
        <v/>
      </c>
      <c r="I244" s="185" t="str">
        <f>IFERROR(VLOOKUP($B244,[4]도계!$B$6:$Z$168,25,FALSE),"")</f>
        <v/>
      </c>
      <c r="J244" s="186" t="str">
        <f>IFERROR(VLOOKUP($B244,[4]화순!$B$6:$Z$121,24,FALSE),"")</f>
        <v/>
      </c>
      <c r="K244" s="187" t="str">
        <f>IFERROR(VLOOKUP($B244,[4]화순!$B$6:$Z$121,25,FALSE),"")</f>
        <v/>
      </c>
      <c r="L244" s="182">
        <f>IFERROR(VLOOKUP($B244,[4]본사!$B$6:$Z$50,24,FALSE),"")</f>
        <v>1</v>
      </c>
      <c r="M244" s="183">
        <f>IFERROR(VLOOKUP($B244,[4]본사!$B$6:$Z$50,25,FALSE),"")</f>
        <v>55000</v>
      </c>
      <c r="N244" s="51"/>
      <c r="O244" s="51"/>
    </row>
    <row r="245" spans="1:15" s="188" customFormat="1" ht="14.45" hidden="1" customHeight="1">
      <c r="A245" s="234"/>
      <c r="B245" s="146"/>
      <c r="C245" s="117"/>
      <c r="D245" s="118"/>
      <c r="E245" s="149">
        <f t="shared" si="9"/>
        <v>0</v>
      </c>
      <c r="F245" s="120" t="str">
        <f>IFERROR(VLOOKUP($B245,[4]장성!$B$6:$Z$165,24,FALSE),"")</f>
        <v/>
      </c>
      <c r="G245" s="121" t="str">
        <f>IFERROR(VLOOKUP($B245,[4]장성!$B$6:$Z$165,25,FALSE),"")</f>
        <v/>
      </c>
      <c r="H245" s="124" t="str">
        <f>IFERROR(VLOOKUP($B245,[4]도계!$B$6:$Z$168,24,FALSE),"")</f>
        <v/>
      </c>
      <c r="I245" s="122" t="str">
        <f>IFERROR(VLOOKUP($B245,[4]도계!$B$6:$Z$168,25,FALSE),"")</f>
        <v/>
      </c>
      <c r="J245" s="189" t="str">
        <f>IFERROR(VLOOKUP($B245,[4]화순!$B$6:$Z$121,24,FALSE),"")</f>
        <v/>
      </c>
      <c r="K245" s="123" t="str">
        <f>IFERROR(VLOOKUP($B245,[4]화순!$B$6:$Z$121,25,FALSE),"")</f>
        <v/>
      </c>
      <c r="L245" s="120" t="str">
        <f>IFERROR(VLOOKUP($B245,[4]본사!$B$6:$Z$50,24,FALSE),"")</f>
        <v/>
      </c>
      <c r="M245" s="121" t="str">
        <f>IFERROR(VLOOKUP($B245,[4]본사!$B$6:$Z$50,25,FALSE),"")</f>
        <v/>
      </c>
      <c r="N245" s="51"/>
      <c r="O245" s="51"/>
    </row>
    <row r="246" spans="1:15" s="68" customFormat="1" ht="14.45" customHeight="1">
      <c r="A246" s="235"/>
      <c r="B246" s="62" t="s">
        <v>106</v>
      </c>
      <c r="C246" s="190"/>
      <c r="D246" s="36">
        <f t="shared" si="9"/>
        <v>1</v>
      </c>
      <c r="E246" s="191">
        <f>SUM(E244:E245)</f>
        <v>55000</v>
      </c>
      <c r="F246" s="38">
        <f>COUNTIF(G244:G245,"&gt;0")</f>
        <v>0</v>
      </c>
      <c r="G246" s="192">
        <f>SUM(G244:G245)</f>
        <v>0</v>
      </c>
      <c r="H246" s="38">
        <f>COUNTIF(I244:I245,"&gt;0")</f>
        <v>0</v>
      </c>
      <c r="I246" s="193">
        <f>SUM(I244:I245)</f>
        <v>0</v>
      </c>
      <c r="J246" s="38">
        <f>COUNTIF(K244:K245,"&gt;0")</f>
        <v>0</v>
      </c>
      <c r="K246" s="192">
        <f>SUM(K244:K245)</f>
        <v>0</v>
      </c>
      <c r="L246" s="38">
        <f>COUNTIF(M244:M245,"&gt;0")</f>
        <v>1</v>
      </c>
      <c r="M246" s="192">
        <f>SUM(M244:M245)</f>
        <v>55000</v>
      </c>
      <c r="N246" s="67"/>
      <c r="O246" s="67"/>
    </row>
    <row r="247" spans="1:15" s="68" customFormat="1" ht="27.95" customHeight="1">
      <c r="A247" s="172" t="s">
        <v>107</v>
      </c>
      <c r="B247" s="173"/>
      <c r="C247" s="194"/>
      <c r="D247" s="175">
        <f t="shared" si="9"/>
        <v>81</v>
      </c>
      <c r="E247" s="176">
        <f>+E246+E243</f>
        <v>6234147</v>
      </c>
      <c r="F247" s="177">
        <f>+F243+F246</f>
        <v>32</v>
      </c>
      <c r="G247" s="178">
        <f>+G246+G243</f>
        <v>2857598</v>
      </c>
      <c r="H247" s="177">
        <f>+H243+H246</f>
        <v>39</v>
      </c>
      <c r="I247" s="179">
        <f>+I246+I243</f>
        <v>2719807</v>
      </c>
      <c r="J247" s="177">
        <f>+J243+J246</f>
        <v>0</v>
      </c>
      <c r="K247" s="178">
        <f>+K246+K243</f>
        <v>0</v>
      </c>
      <c r="L247" s="177">
        <f>+L243+L246</f>
        <v>10</v>
      </c>
      <c r="M247" s="178">
        <f>+M246+M243</f>
        <v>656742</v>
      </c>
      <c r="N247" s="67"/>
      <c r="O247" s="67"/>
    </row>
    <row r="248" spans="1:15" s="68" customFormat="1" ht="14.45" customHeight="1">
      <c r="A248" s="236" t="s">
        <v>108</v>
      </c>
      <c r="B248" s="42" t="s">
        <v>109</v>
      </c>
      <c r="C248" s="195" t="s">
        <v>37</v>
      </c>
      <c r="D248" s="196" t="s">
        <v>110</v>
      </c>
      <c r="E248" s="197">
        <f t="shared" si="9"/>
        <v>50874</v>
      </c>
      <c r="F248" s="198" t="str">
        <f>IFERROR(VLOOKUP($B248,[4]장성!$B$6:$Z$165,24,FALSE),"")</f>
        <v/>
      </c>
      <c r="G248" s="47" t="str">
        <f>IFERROR(VLOOKUP($B248,[4]장성!$B$6:$Z$165,25,FALSE),"")</f>
        <v/>
      </c>
      <c r="H248" s="50" t="str">
        <f>IFERROR(VLOOKUP($B248,[4]도계!$B$6:$Z$168,24,FALSE),"")</f>
        <v/>
      </c>
      <c r="I248" s="48" t="str">
        <f>IFERROR(VLOOKUP($B248,[4]도계!$B$6:$Z$168,25,FALSE),"")</f>
        <v/>
      </c>
      <c r="J248" s="199" t="str">
        <f>IFERROR(VLOOKUP($B248,[4]화순!$B$6:$Z$121,24,FALSE),"")</f>
        <v/>
      </c>
      <c r="K248" s="49" t="str">
        <f>IFERROR(VLOOKUP($B248,[4]화순!$B$6:$Z$121,25,FALSE),"")</f>
        <v/>
      </c>
      <c r="L248" s="198" t="str">
        <f>IFERROR(VLOOKUP($B248,[4]본사!$B$6:$Z$50,24,FALSE),"")</f>
        <v>6채</v>
      </c>
      <c r="M248" s="47">
        <f>IFERROR(VLOOKUP($B248,[4]본사!$B$6:$Z$50,25,FALSE),"")</f>
        <v>50874</v>
      </c>
      <c r="N248" s="169"/>
      <c r="O248" s="169"/>
    </row>
    <row r="249" spans="1:15" s="68" customFormat="1" ht="14.45" customHeight="1">
      <c r="A249" s="237"/>
      <c r="B249" s="200"/>
      <c r="C249" s="201"/>
      <c r="D249" s="202">
        <f t="shared" si="9"/>
        <v>0</v>
      </c>
      <c r="E249" s="203">
        <f t="shared" si="9"/>
        <v>0</v>
      </c>
      <c r="F249" s="204" t="str">
        <f>IFERROR(VLOOKUP($B249,[4]장성!$B$6:$Z$165,24,FALSE),"")</f>
        <v/>
      </c>
      <c r="G249" s="205" t="str">
        <f>IFERROR(VLOOKUP($B249,[4]장성!$B$6:$Z$165,25,FALSE),"")</f>
        <v/>
      </c>
      <c r="H249" s="206" t="str">
        <f>IFERROR(VLOOKUP($B249,[4]도계!$B$6:$Z$168,24,FALSE),"")</f>
        <v/>
      </c>
      <c r="I249" s="207" t="str">
        <f>IFERROR(VLOOKUP($B249,[4]도계!$B$6:$Z$168,25,FALSE),"")</f>
        <v/>
      </c>
      <c r="J249" s="208" t="str">
        <f>IFERROR(VLOOKUP($B249,[4]화순!$B$6:$Z$121,24,FALSE),"")</f>
        <v/>
      </c>
      <c r="K249" s="209" t="str">
        <f>IFERROR(VLOOKUP($B249,[4]화순!$B$6:$Z$121,25,FALSE),"")</f>
        <v/>
      </c>
      <c r="L249" s="204" t="str">
        <f>IFERROR(VLOOKUP($B249,[4]본사!$B$6:$Z$50,24,FALSE),"")</f>
        <v/>
      </c>
      <c r="M249" s="205" t="str">
        <f>IFERROR(VLOOKUP($B249,[4]본사!$B$6:$Z$50,25,FALSE),"")</f>
        <v/>
      </c>
      <c r="N249" s="169"/>
      <c r="O249" s="169"/>
    </row>
    <row r="250" spans="1:15" s="68" customFormat="1" ht="14.45" customHeight="1">
      <c r="A250" s="238"/>
      <c r="B250" s="62" t="s">
        <v>111</v>
      </c>
      <c r="C250" s="210"/>
      <c r="D250" s="211">
        <f t="shared" ref="D250" si="10">SUM(F250,H250,J250,L250)</f>
        <v>1</v>
      </c>
      <c r="E250" s="212">
        <f>SUM(E248:E249)</f>
        <v>50874</v>
      </c>
      <c r="F250" s="38">
        <f>COUNTIF(G248:G249,"&gt;0")</f>
        <v>0</v>
      </c>
      <c r="G250" s="213">
        <f>SUM(G248:G249)</f>
        <v>0</v>
      </c>
      <c r="H250" s="38">
        <f t="shared" ref="H250" si="11">COUNTIF(I248:I249,"&gt;0")</f>
        <v>0</v>
      </c>
      <c r="I250" s="214">
        <f t="shared" ref="I250" si="12">SUM(I248:I249)</f>
        <v>0</v>
      </c>
      <c r="J250" s="38">
        <f t="shared" ref="J250" si="13">COUNTIF(K248:K249,"&gt;0")</f>
        <v>0</v>
      </c>
      <c r="K250" s="213">
        <f t="shared" ref="K250" si="14">SUM(K248:K249)</f>
        <v>0</v>
      </c>
      <c r="L250" s="38">
        <f t="shared" ref="L250" si="15">COUNTIF(M248:M249,"&gt;0")</f>
        <v>1</v>
      </c>
      <c r="M250" s="213">
        <f t="shared" ref="M250" si="16">SUM(M248:M249)</f>
        <v>50874</v>
      </c>
      <c r="N250" s="67"/>
      <c r="O250" s="67"/>
    </row>
    <row r="251" spans="1:15" s="68" customFormat="1" ht="27.95" customHeight="1">
      <c r="A251" s="215" t="s">
        <v>112</v>
      </c>
      <c r="B251" s="216"/>
      <c r="C251" s="217"/>
      <c r="D251" s="218">
        <f t="shared" ref="D251:L251" si="17">+D247+D250</f>
        <v>82</v>
      </c>
      <c r="E251" s="219">
        <f t="shared" si="17"/>
        <v>6285021</v>
      </c>
      <c r="F251" s="220">
        <f t="shared" si="17"/>
        <v>32</v>
      </c>
      <c r="G251" s="221">
        <f t="shared" si="17"/>
        <v>2857598</v>
      </c>
      <c r="H251" s="220">
        <f t="shared" si="17"/>
        <v>39</v>
      </c>
      <c r="I251" s="222">
        <f t="shared" si="17"/>
        <v>2719807</v>
      </c>
      <c r="J251" s="220">
        <f t="shared" si="17"/>
        <v>0</v>
      </c>
      <c r="K251" s="221">
        <f t="shared" si="17"/>
        <v>0</v>
      </c>
      <c r="L251" s="220">
        <f t="shared" si="17"/>
        <v>11</v>
      </c>
      <c r="M251" s="221">
        <f>+M247+M250</f>
        <v>707616</v>
      </c>
      <c r="N251" s="41"/>
      <c r="O251" s="41"/>
    </row>
    <row r="252" spans="1:15" ht="14.45" customHeight="1">
      <c r="D252" s="4" t="s">
        <v>113</v>
      </c>
      <c r="E252" s="223" t="str">
        <f>IF(E251='[4]과(실)'!F16,"O.K", "error")</f>
        <v>error</v>
      </c>
      <c r="G252" s="223" t="str">
        <f>IF(G251=[4]장성!Z165,"O.K", "error")</f>
        <v>error</v>
      </c>
      <c r="I252" s="223" t="str">
        <f>IF(I251=[4]도계!Z135,"O.K", "error")</f>
        <v>error</v>
      </c>
      <c r="K252" s="223" t="str">
        <f>IF(K251=[4]화순!Z121,"O.K", "error")</f>
        <v>O.K</v>
      </c>
      <c r="M252" s="223" t="str">
        <f>IF(M251=[4]본사!Z50,"O.K", "error")</f>
        <v>O.K</v>
      </c>
    </row>
    <row r="266" spans="1:15" s="6" customFormat="1" ht="14.45" customHeight="1">
      <c r="A266" s="16"/>
      <c r="B266" s="2"/>
      <c r="C266" s="3"/>
      <c r="D266" s="4"/>
      <c r="E266" s="2"/>
      <c r="G266" s="2"/>
      <c r="I266" s="224"/>
      <c r="K266" s="2"/>
      <c r="M266" s="2"/>
      <c r="N266" s="2"/>
      <c r="O266" s="2"/>
    </row>
    <row r="267" spans="1:15" s="6" customFormat="1" ht="14.45" customHeight="1">
      <c r="A267" s="16"/>
      <c r="B267" s="2"/>
      <c r="C267" s="3"/>
      <c r="D267" s="4"/>
      <c r="E267" s="2"/>
      <c r="G267" s="2"/>
      <c r="I267" s="224"/>
      <c r="K267" s="2"/>
      <c r="M267" s="2"/>
      <c r="N267" s="2"/>
      <c r="O267" s="2"/>
    </row>
    <row r="268" spans="1:15" s="6" customFormat="1" ht="14.45" customHeight="1">
      <c r="A268" s="16"/>
      <c r="B268" s="2"/>
      <c r="C268" s="3"/>
      <c r="D268" s="4"/>
      <c r="E268" s="2"/>
      <c r="G268" s="2"/>
      <c r="I268" s="224"/>
      <c r="K268" s="2"/>
      <c r="M268" s="2"/>
      <c r="N268" s="2"/>
      <c r="O268" s="2"/>
    </row>
    <row r="269" spans="1:15" s="6" customFormat="1" ht="14.45" customHeight="1">
      <c r="A269" s="16"/>
      <c r="B269" s="2"/>
      <c r="C269" s="3"/>
      <c r="D269" s="4"/>
      <c r="E269" s="2"/>
      <c r="G269" s="2"/>
      <c r="I269" s="224"/>
      <c r="K269" s="2"/>
      <c r="M269" s="2"/>
      <c r="N269" s="2"/>
      <c r="O269" s="2"/>
    </row>
    <row r="270" spans="1:15" s="6" customFormat="1" ht="14.45" customHeight="1">
      <c r="A270" s="16"/>
      <c r="B270" s="2"/>
      <c r="C270" s="3"/>
      <c r="D270" s="4"/>
      <c r="E270" s="2"/>
      <c r="G270" s="2"/>
      <c r="I270" s="224"/>
      <c r="K270" s="2"/>
      <c r="M270" s="2"/>
      <c r="N270" s="2"/>
      <c r="O270" s="2"/>
    </row>
    <row r="271" spans="1:15" s="6" customFormat="1" ht="14.45" customHeight="1">
      <c r="A271" s="16"/>
      <c r="B271" s="2"/>
      <c r="C271" s="3"/>
      <c r="D271" s="4"/>
      <c r="E271" s="2"/>
      <c r="G271" s="2"/>
      <c r="I271" s="224"/>
      <c r="K271" s="2"/>
      <c r="M271" s="2"/>
      <c r="N271" s="2"/>
      <c r="O271" s="2"/>
    </row>
    <row r="272" spans="1:15" s="6" customFormat="1" ht="14.45" customHeight="1">
      <c r="A272" s="16"/>
      <c r="B272" s="2"/>
      <c r="C272" s="3"/>
      <c r="D272" s="4"/>
      <c r="E272" s="2"/>
      <c r="G272" s="2"/>
      <c r="I272" s="224"/>
      <c r="K272" s="2"/>
      <c r="M272" s="2"/>
      <c r="N272" s="2"/>
      <c r="O272" s="2"/>
    </row>
    <row r="273" spans="1:15" s="6" customFormat="1" ht="14.45" customHeight="1">
      <c r="A273" s="16"/>
      <c r="B273" s="2"/>
      <c r="C273" s="3"/>
      <c r="D273" s="4"/>
      <c r="E273" s="2"/>
      <c r="G273" s="2"/>
      <c r="I273" s="224"/>
      <c r="K273" s="2"/>
      <c r="M273" s="2"/>
      <c r="N273" s="2"/>
      <c r="O273" s="2"/>
    </row>
    <row r="274" spans="1:15" s="6" customFormat="1" ht="14.45" customHeight="1">
      <c r="A274" s="16"/>
      <c r="B274" s="2"/>
      <c r="C274" s="3"/>
      <c r="D274" s="4"/>
      <c r="E274" s="2"/>
      <c r="G274" s="2"/>
      <c r="I274" s="224"/>
      <c r="K274" s="2"/>
      <c r="M274" s="2"/>
      <c r="N274" s="2"/>
      <c r="O274" s="2"/>
    </row>
    <row r="275" spans="1:15" s="6" customFormat="1" ht="14.45" customHeight="1">
      <c r="A275" s="16"/>
      <c r="B275" s="2"/>
      <c r="C275" s="3"/>
      <c r="D275" s="4"/>
      <c r="E275" s="2"/>
      <c r="G275" s="2"/>
      <c r="I275" s="224"/>
      <c r="K275" s="2"/>
      <c r="M275" s="2"/>
      <c r="N275" s="2"/>
      <c r="O275" s="2"/>
    </row>
    <row r="276" spans="1:15" s="6" customFormat="1" ht="14.45" customHeight="1">
      <c r="A276" s="16"/>
      <c r="B276" s="2"/>
      <c r="C276" s="3"/>
      <c r="D276" s="4"/>
      <c r="E276" s="2"/>
      <c r="G276" s="2"/>
      <c r="I276" s="224"/>
      <c r="K276" s="2"/>
      <c r="M276" s="2"/>
      <c r="N276" s="2"/>
      <c r="O276" s="2"/>
    </row>
    <row r="277" spans="1:15" s="6" customFormat="1" ht="14.45" customHeight="1">
      <c r="A277" s="16"/>
      <c r="B277" s="2"/>
      <c r="C277" s="3"/>
      <c r="D277" s="4"/>
      <c r="E277" s="2"/>
      <c r="G277" s="2"/>
      <c r="I277" s="224"/>
      <c r="K277" s="2"/>
      <c r="M277" s="2"/>
      <c r="N277" s="2"/>
      <c r="O277" s="2"/>
    </row>
    <row r="278" spans="1:15" s="6" customFormat="1" ht="14.45" customHeight="1">
      <c r="A278" s="16"/>
      <c r="B278" s="2"/>
      <c r="C278" s="3"/>
      <c r="D278" s="4"/>
      <c r="E278" s="2"/>
      <c r="G278" s="2"/>
      <c r="I278" s="224"/>
      <c r="K278" s="2"/>
      <c r="M278" s="2"/>
      <c r="N278" s="2"/>
      <c r="O278" s="2"/>
    </row>
    <row r="279" spans="1:15" s="6" customFormat="1" ht="14.45" customHeight="1">
      <c r="A279" s="16"/>
      <c r="B279" s="2"/>
      <c r="C279" s="3"/>
      <c r="D279" s="4"/>
      <c r="E279" s="2"/>
      <c r="G279" s="2"/>
      <c r="I279" s="224"/>
      <c r="K279" s="2"/>
      <c r="M279" s="2"/>
      <c r="N279" s="2"/>
      <c r="O279" s="2"/>
    </row>
  </sheetData>
  <autoFilter ref="A1:N252" xr:uid="{1448A296-136A-46FC-A755-CCDCEE1ED0D0}"/>
  <mergeCells count="12">
    <mergeCell ref="A248:A250"/>
    <mergeCell ref="A3:A4"/>
    <mergeCell ref="B3:B4"/>
    <mergeCell ref="C3:E3"/>
    <mergeCell ref="A5:A6"/>
    <mergeCell ref="A7:A16"/>
    <mergeCell ref="A17:A83"/>
    <mergeCell ref="A84:A103"/>
    <mergeCell ref="A104:A193"/>
    <mergeCell ref="A194:A215"/>
    <mergeCell ref="A216:A242"/>
    <mergeCell ref="A244:A246"/>
  </mergeCells>
  <phoneticPr fontId="4" type="noConversion"/>
  <conditionalFormatting sqref="O43:O45 O47 O129:O182 O185:O203 O49:O52 O68:O109 O1:O41 O214:O1048576">
    <cfRule type="containsText" dxfId="23" priority="26" operator="containsText" text="시설">
      <formula>NOT(ISERROR(SEARCH("시설",O1)))</formula>
    </cfRule>
  </conditionalFormatting>
  <conditionalFormatting sqref="N43:N47 N129:N182 N185:N203 N49:N52 N68:N109 N1:N41 N214:N1048576">
    <cfRule type="containsText" dxfId="22" priority="25" operator="containsText" text="안전유지">
      <formula>NOT(ISERROR(SEARCH("안전유지",N1)))</formula>
    </cfRule>
  </conditionalFormatting>
  <conditionalFormatting sqref="O46">
    <cfRule type="containsText" dxfId="21" priority="24" operator="containsText" text="시설">
      <formula>NOT(ISERROR(SEARCH("시설",O46)))</formula>
    </cfRule>
  </conditionalFormatting>
  <conditionalFormatting sqref="O204">
    <cfRule type="containsText" dxfId="20" priority="23" operator="containsText" text="시설">
      <formula>NOT(ISERROR(SEARCH("시설",O204)))</formula>
    </cfRule>
  </conditionalFormatting>
  <conditionalFormatting sqref="N204">
    <cfRule type="containsText" dxfId="19" priority="22" operator="containsText" text="안전유지">
      <formula>NOT(ISERROR(SEARCH("안전유지",N204)))</formula>
    </cfRule>
  </conditionalFormatting>
  <conditionalFormatting sqref="O42">
    <cfRule type="containsText" dxfId="18" priority="21" operator="containsText" text="시설">
      <formula>NOT(ISERROR(SEARCH("시설",O42)))</formula>
    </cfRule>
  </conditionalFormatting>
  <conditionalFormatting sqref="N42">
    <cfRule type="containsText" dxfId="17" priority="20" operator="containsText" text="안전유지">
      <formula>NOT(ISERROR(SEARCH("안전유지",N42)))</formula>
    </cfRule>
  </conditionalFormatting>
  <conditionalFormatting sqref="O59:O61 O63:O67 O53:O57">
    <cfRule type="containsText" dxfId="16" priority="19" operator="containsText" text="시설">
      <formula>NOT(ISERROR(SEARCH("시설",O53)))</formula>
    </cfRule>
  </conditionalFormatting>
  <conditionalFormatting sqref="N59:N67 N53:N57">
    <cfRule type="containsText" dxfId="15" priority="18" operator="containsText" text="안전유지">
      <formula>NOT(ISERROR(SEARCH("안전유지",N53)))</formula>
    </cfRule>
  </conditionalFormatting>
  <conditionalFormatting sqref="O62">
    <cfRule type="containsText" dxfId="14" priority="17" operator="containsText" text="시설">
      <formula>NOT(ISERROR(SEARCH("시설",O62)))</formula>
    </cfRule>
  </conditionalFormatting>
  <conditionalFormatting sqref="O58">
    <cfRule type="containsText" dxfId="13" priority="16" operator="containsText" text="시설">
      <formula>NOT(ISERROR(SEARCH("시설",O58)))</formula>
    </cfRule>
  </conditionalFormatting>
  <conditionalFormatting sqref="N58">
    <cfRule type="containsText" dxfId="12" priority="15" operator="containsText" text="안전유지">
      <formula>NOT(ISERROR(SEARCH("안전유지",N58)))</formula>
    </cfRule>
  </conditionalFormatting>
  <conditionalFormatting sqref="O110:O128">
    <cfRule type="containsText" dxfId="11" priority="14" operator="containsText" text="시설">
      <formula>NOT(ISERROR(SEARCH("시설",O110)))</formula>
    </cfRule>
  </conditionalFormatting>
  <conditionalFormatting sqref="N110:N128">
    <cfRule type="containsText" dxfId="10" priority="13" operator="containsText" text="안전유지">
      <formula>NOT(ISERROR(SEARCH("안전유지",N110)))</formula>
    </cfRule>
  </conditionalFormatting>
  <conditionalFormatting sqref="O205:O212">
    <cfRule type="containsText" dxfId="9" priority="12" operator="containsText" text="시설">
      <formula>NOT(ISERROR(SEARCH("시설",O205)))</formula>
    </cfRule>
  </conditionalFormatting>
  <conditionalFormatting sqref="N205:N212">
    <cfRule type="containsText" dxfId="8" priority="11" operator="containsText" text="안전유지">
      <formula>NOT(ISERROR(SEARCH("안전유지",N205)))</formula>
    </cfRule>
  </conditionalFormatting>
  <conditionalFormatting sqref="O213">
    <cfRule type="containsText" dxfId="7" priority="10" operator="containsText" text="시설">
      <formula>NOT(ISERROR(SEARCH("시설",O213)))</formula>
    </cfRule>
  </conditionalFormatting>
  <conditionalFormatting sqref="N213">
    <cfRule type="containsText" dxfId="6" priority="9" operator="containsText" text="안전유지">
      <formula>NOT(ISERROR(SEARCH("안전유지",N213)))</formula>
    </cfRule>
  </conditionalFormatting>
  <conditionalFormatting sqref="O184">
    <cfRule type="containsText" dxfId="5" priority="6" operator="containsText" text="시설">
      <formula>NOT(ISERROR(SEARCH("시설",O184)))</formula>
    </cfRule>
  </conditionalFormatting>
  <conditionalFormatting sqref="N184">
    <cfRule type="containsText" dxfId="4" priority="5" operator="containsText" text="안전유지">
      <formula>NOT(ISERROR(SEARCH("안전유지",N184)))</formula>
    </cfRule>
  </conditionalFormatting>
  <conditionalFormatting sqref="O48">
    <cfRule type="containsText" dxfId="3" priority="4" operator="containsText" text="시설">
      <formula>NOT(ISERROR(SEARCH("시설",O48)))</formula>
    </cfRule>
  </conditionalFormatting>
  <conditionalFormatting sqref="N48">
    <cfRule type="containsText" dxfId="2" priority="3" operator="containsText" text="안전유지">
      <formula>NOT(ISERROR(SEARCH("안전유지",N48)))</formula>
    </cfRule>
  </conditionalFormatting>
  <conditionalFormatting sqref="O183">
    <cfRule type="containsText" dxfId="1" priority="2" operator="containsText" text="시설">
      <formula>NOT(ISERROR(SEARCH("시설",O183)))</formula>
    </cfRule>
  </conditionalFormatting>
  <conditionalFormatting sqref="N183">
    <cfRule type="containsText" dxfId="0" priority="1" operator="containsText" text="안전유지">
      <formula>NOT(ISERROR(SEARCH("안전유지",N183)))</formula>
    </cfRule>
  </conditionalFormatting>
  <printOptions horizontalCentered="1"/>
  <pageMargins left="0.70866141732283472" right="0.59055118110236227" top="0.82677165354330717" bottom="0.39370078740157483" header="0.55118110236220474" footer="0.31496062992125984"/>
  <pageSetup paperSize="9" scale="73" fitToHeight="2" orientation="landscape" r:id="rId1"/>
  <headerFooter alignWithMargins="0"/>
  <rowBreaks count="1" manualBreakCount="1">
    <brk id="10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과실</vt:lpstr>
      <vt:lpstr>과실!Print_Area</vt:lpstr>
      <vt:lpstr>과실!Print_Titles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kimseongsoo</dc:creator>
  <cp:lastModifiedBy>KOCOAL-IN</cp:lastModifiedBy>
  <dcterms:created xsi:type="dcterms:W3CDTF">2024-03-13T04:25:00Z</dcterms:created>
  <dcterms:modified xsi:type="dcterms:W3CDTF">2024-03-13T04:27:43Z</dcterms:modified>
</cp:coreProperties>
</file>